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82" documentId="120_S{2AC9BD13-BADA-5192-A53E-5A8FF88502F6}" xr6:coauthVersionLast="47" xr6:coauthVersionMax="47" xr10:uidLastSave="{95E27E33-1BFD-476A-812F-93359CE11802}"/>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5" l="1"/>
  <c r="J18" i="5"/>
  <c r="I18" i="5"/>
  <c r="B18" i="5"/>
  <c r="L2" i="9"/>
  <c r="J2" i="9"/>
  <c r="I2" i="9"/>
  <c r="G2" i="9"/>
  <c r="B2" i="9"/>
  <c r="G3" i="9"/>
  <c r="G4" i="9"/>
  <c r="G5" i="9"/>
  <c r="G6" i="9"/>
  <c r="G7" i="9"/>
  <c r="I3" i="9"/>
  <c r="I4" i="9"/>
  <c r="I5" i="9"/>
  <c r="D6" i="3"/>
  <c r="D7"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L6" i="4"/>
  <c r="L7"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<sst xmlns="http://schemas.openxmlformats.org/spreadsheetml/2006/main" count="180281" uniqueCount="39127">
  <si>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</si>
  <si>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</si>
  <si>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</si>
  <si>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</si>
  <si>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</si>
  <si>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</si>
  <si>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</si>
  <si>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</si>
  <si>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</si>
  <si>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</si>
  <si>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</si>
  <si>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</si>
  <si>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</si>
  <si>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</si>
  <si>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</si>
  <si>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</si>
  <si>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</si>
  <si>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</si>
  <si>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</si>
  <si>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</si>
  <si>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</si>
  <si>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</si>
  <si>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</si>
  <si>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</si>
  <si>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</si>
  <si>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</si>
  <si>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</si>
  <si>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</si>
  <si>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</si>
  <si>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</si>
  <si>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</si>
  <si>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</si>
  <si>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</si>
  <si>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</si>
  <si>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</si>
  <si>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</si>
  <si>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</si>
  <si>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</si>
  <si>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</si>
  <si>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</si>
  <si>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</si>
  <si>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</si>
  <si>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</si>
  <si>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</si>
  <si>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</si>
  <si>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</si>
  <si>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</si>
  <si>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</si>
  <si>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</si>
  <si>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</si>
  <si>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</si>
  <si>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</si>
  <si>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</si>
  <si>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</si>
  <si>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</si>
  <si>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</si>
  <si>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</si>
  <si>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</si>
  <si>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</si>
  <si>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</si>
  <si>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</si>
  <si>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</si>
  <si>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</si>
  <si>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</si>
  <si>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</si>
  <si>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</si>
  <si>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</si>
  <si>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</si>
  <si>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</si>
  <si>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</si>
  <si>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</si>
  <si>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</si>
  <si>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</si>
  <si>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</si>
  <si>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</si>
  <si>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</si>
  <si>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</si>
  <si>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</si>
  <si>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</si>
  <si>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</si>
  <si>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</si>
  <si>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</si>
  <si>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</si>
  <si>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</si>
  <si>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</si>
  <si>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</si>
  <si>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</si>
  <si>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</si>
  <si>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</si>
  <si>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</si>
  <si>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</si>
  <si>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</si>
  <si>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</si>
  <si>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</si>
  <si>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</si>
  <si>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</si>
  <si>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</si>
  <si>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</si>
  <si>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</si>
  <si>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</si>
  <si>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</si>
  <si>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</si>
  <si>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</si>
  <si>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</si>
  <si>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</si>
  <si>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</si>
  <si>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</si>
  <si>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</si>
  <si>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</si>
  <si>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</si>
  <si>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</si>
  <si>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</si>
  <si>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</si>
  <si>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</si>
  <si>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</si>
  <si>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</si>
  <si>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</si>
  <si>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</si>
  <si>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</si>
  <si>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</si>
  <si>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</si>
  <si>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</si>
  <si>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</si>
  <si>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</si>
  <si>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</si>
  <si>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</si>
  <si>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</si>
  <si>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</si>
  <si>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</si>
  <si>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</si>
  <si>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</si>
  <si>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</si>
  <si>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</si>
  <si>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</si>
  <si>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</si>
  <si>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</si>
  <si>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</si>
  <si>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</si>
  <si>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</si>
  <si>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</si>
  <si>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</si>
  <si>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</si>
  <si>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</si>
  <si>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</si>
  <si>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</si>
  <si>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</si>
  <si>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</si>
  <si>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</si>
  <si>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</si>
  <si>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</si>
  <si>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</si>
  <si>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</si>
  <si>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</si>
  <si>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</si>
  <si>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</si>
  <si>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</si>
  <si>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</si>
  <si>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</si>
  <si>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</si>
  <si>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</si>
  <si>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</si>
  <si>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</si>
  <si>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</si>
  <si>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</si>
  <si>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</si>
  <si>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</si>
  <si>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</si>
  <si>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</si>
  <si>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</si>
  <si>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</si>
  <si>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</si>
  <si>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</si>
  <si>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</si>
  <si>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</si>
  <si>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</si>
  <si>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</si>
  <si>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</si>
  <si>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</si>
  <si>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</si>
  <si>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</si>
  <si>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</si>
  <si>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</si>
  <si>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</si>
  <si>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</si>
  <si>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</si>
  <si>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</si>
  <si>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</si>
  <si>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</si>
  <si>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</si>
  <si>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</si>
  <si>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</si>
  <si>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</si>
  <si>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</si>
  <si>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</si>
  <si>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</si>
  <si>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</si>
  <si>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</si>
  <si>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</si>
  <si>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</si>
  <si>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</si>
  <si>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</si>
  <si>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</si>
  <si>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</si>
  <si>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</si>
  <si>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</si>
  <si>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</si>
  <si>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</si>
  <si>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</si>
  <si>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</si>
  <si>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</si>
  <si>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</si>
  <si>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</si>
  <si>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</si>
  <si>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</si>
  <si>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</si>
  <si>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</si>
  <si>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</si>
  <si>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</si>
  <si>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</si>
  <si>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</si>
  <si>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</si>
  <si>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</si>
  <si>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</si>
  <si>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</si>
  <si>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</si>
  <si>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</si>
  <si>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</si>
  <si>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</si>
  <si>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</si>
  <si>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</si>
  <si>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</si>
  <si>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</si>
  <si>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</si>
  <si>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</si>
  <si>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</si>
  <si>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</si>
  <si>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</si>
  <si>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</si>
  <si>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</si>
  <si>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</si>
  <si>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</si>
  <si>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</si>
  <si>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</si>
  <si>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</si>
  <si>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</si>
  <si>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</si>
  <si>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</si>
  <si>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</si>
  <si>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</si>
  <si>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</si>
  <si>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</si>
  <si>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</si>
  <si>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</si>
  <si>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</si>
  <si>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</si>
  <si>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</si>
  <si>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</si>
  <si>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</si>
  <si>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</si>
  <si>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</si>
  <si>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</si>
  <si>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</si>
  <si>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</si>
  <si>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</si>
  <si>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</si>
  <si>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</si>
  <si>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</si>
  <si>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</si>
  <si>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</si>
  <si>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</si>
  <si>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</si>
  <si>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</si>
  <si>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</si>
  <si>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</si>
  <si>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</si>
  <si>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</si>
  <si>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</si>
  <si>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</si>
  <si>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</si>
  <si>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</si>
  <si>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</si>
  <si>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</si>
  <si>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</si>
  <si>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</si>
  <si>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</si>
  <si>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</si>
  <si>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</si>
  <si>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</si>
  <si>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</si>
  <si>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</si>
  <si>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</si>
  <si>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</si>
  <si>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</si>
  <si>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</si>
  <si>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</si>
  <si>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</si>
  <si>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</si>
  <si>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</si>
  <si>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</si>
  <si>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</si>
  <si>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</si>
  <si>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</si>
  <si>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</si>
  <si>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</si>
  <si>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</si>
  <si>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</si>
  <si>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</si>
  <si>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</si>
  <si>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</si>
  <si>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</si>
  <si>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</si>
  <si>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</si>
  <si>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</si>
  <si>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</si>
  <si>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</si>
  <si>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</si>
  <si>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</si>
  <si>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</si>
  <si>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</si>
  <si>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</si>
  <si>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</si>
  <si>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</si>
  <si>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</si>
  <si>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</si>
  <si>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</si>
  <si>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</si>
  <si>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</si>
  <si>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</si>
  <si>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</si>
  <si>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</si>
  <si>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</si>
  <si>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</si>
  <si>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</si>
  <si>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</si>
  <si>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</si>
  <si>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</si>
  <si>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</si>
  <si>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</si>
  <si>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</si>
  <si>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</si>
  <si>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</si>
  <si>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</si>
  <si>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</si>
  <si>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</si>
  <si>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</si>
  <si>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</si>
  <si>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</si>
  <si>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</si>
  <si>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</si>
  <si>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</si>
  <si>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</si>
  <si>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</si>
  <si>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</si>
  <si>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</si>
  <si>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</si>
  <si>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</si>
  <si>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</si>
  <si>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</si>
  <si>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</si>
  <si>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</si>
  <si>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</si>
  <si>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</si>
  <si>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</si>
  <si>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</si>
  <si>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</si>
  <si>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</si>
  <si>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</si>
  <si>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</si>
  <si>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</si>
  <si>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</si>
  <si>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</si>
  <si>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</si>
  <si>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</si>
  <si>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</si>
  <si>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</si>
  <si>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</si>
  <si>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</si>
  <si>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</si>
  <si>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</si>
  <si>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</si>
  <si>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</si>
  <si>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</si>
  <si>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</si>
  <si>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</si>
  <si>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</si>
  <si>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</si>
  <si>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</si>
  <si>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</si>
  <si>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</si>
  <si>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</si>
  <si>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</si>
  <si>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</si>
  <si>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</si>
  <si>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</si>
  <si>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</si>
  <si>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</si>
  <si>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</si>
  <si>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</si>
  <si>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</si>
  <si>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</si>
  <si>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</si>
  <si>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</si>
  <si>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</si>
  <si>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</si>
  <si>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</si>
  <si>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</si>
  <si>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</si>
  <si>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</si>
  <si>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</si>
  <si>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</si>
  <si>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</si>
  <si>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</si>
  <si>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</si>
  <si>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</si>
  <si>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</si>
  <si>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</si>
  <si>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</si>
  <si>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</si>
  <si>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</si>
  <si>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</si>
  <si>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</si>
  <si>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</si>
  <si>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</si>
  <si>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</si>
  <si>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</si>
  <si>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</si>
  <si>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</si>
  <si>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</si>
  <si>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</si>
  <si>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</si>
  <si>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</si>
  <si>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</si>
  <si>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</si>
  <si>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</si>
  <si>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</si>
  <si>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</si>
  <si>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</si>
  <si>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</si>
  <si>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</si>
  <si>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</si>
  <si>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</si>
  <si>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</si>
  <si>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</si>
  <si>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</si>
  <si>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</si>
  <si>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</si>
  <si>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</si>
  <si>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</si>
  <si>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</si>
  <si>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</si>
  <si>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</si>
  <si>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</si>
  <si>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</si>
  <si>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</si>
  <si>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</si>
  <si>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</si>
  <si>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</si>
  <si>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</si>
  <si>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</si>
  <si>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</si>
  <si>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</si>
  <si>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</si>
  <si>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</si>
  <si>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</si>
  <si>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</si>
  <si>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</si>
  <si>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</si>
  <si>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</si>
  <si>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</si>
  <si>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</si>
  <si>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</si>
  <si>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</si>
  <si>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</si>
  <si>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</si>
  <si>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</si>
  <si>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</si>
  <si>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</si>
  <si>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</si>
  <si>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</si>
  <si>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</si>
  <si>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</si>
  <si>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</si>
  <si>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</si>
  <si>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</si>
  <si>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</si>
  <si>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</si>
  <si>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</si>
  <si>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</si>
  <si>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</si>
  <si>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</si>
  <si>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</si>
  <si>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</si>
  <si>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</si>
  <si>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</si>
  <si>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</si>
  <si>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</si>
  <si>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</si>
  <si>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</si>
  <si>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</si>
  <si>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</si>
  <si>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</si>
  <si>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</si>
  <si>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</si>
  <si>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</si>
  <si>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</si>
  <si>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</si>
  <si>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</si>
  <si>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</si>
  <si>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</si>
  <si>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</si>
  <si>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</si>
  <si>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</si>
  <si>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</si>
  <si>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</si>
  <si>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</si>
  <si>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</si>
  <si>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</si>
  <si>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</si>
  <si>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</si>
  <si>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</si>
  <si>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</si>
  <si>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</si>
  <si>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</si>
  <si>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</si>
  <si>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</si>
  <si>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</si>
  <si>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</si>
  <si>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</si>
  <si>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</si>
  <si>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</si>
  <si>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</si>
  <si>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</si>
  <si>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</si>
  <si>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</si>
  <si>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</si>
  <si>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</si>
  <si>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</si>
  <si>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</si>
  <si>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</si>
  <si>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</si>
  <si>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</si>
  <si>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</si>
  <si>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</si>
  <si>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</si>
  <si>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</si>
  <si>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</si>
  <si>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</si>
  <si>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</si>
  <si>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</si>
  <si>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</si>
  <si>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</si>
  <si>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</si>
  <si>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</si>
  <si>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</si>
  <si>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</si>
  <si>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</si>
  <si>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</si>
  <si>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</si>
  <si>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</si>
  <si>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</si>
  <si>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</si>
  <si>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</si>
  <si>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</si>
  <si>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</si>
  <si>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</si>
  <si>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</si>
  <si>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</si>
  <si>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</si>
  <si>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</si>
  <si>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</si>
  <si>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</si>
  <si>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</si>
  <si>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</si>
  <si>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</si>
  <si>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</si>
  <si>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</si>
  <si>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</si>
  <si>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</si>
  <si>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</si>
  <si>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</si>
  <si>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</si>
  <si>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</si>
  <si>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</si>
  <si>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</si>
  <si>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</si>
  <si>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</si>
  <si>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</si>
  <si>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</si>
  <si>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</si>
  <si>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</si>
  <si>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</si>
  <si>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</si>
  <si>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</si>
  <si>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</si>
  <si>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</si>
  <si>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</si>
  <si>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</si>
  <si>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</si>
  <si>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</si>
  <si>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</si>
  <si>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</si>
  <si>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</si>
  <si>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</si>
  <si>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</si>
  <si>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</si>
  <si>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</si>
  <si>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</si>
  <si>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</si>
  <si>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</si>
  <si>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</si>
  <si>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</si>
  <si>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</si>
  <si>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</si>
  <si>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</si>
  <si>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</si>
  <si>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</si>
  <si>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</si>
  <si>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</si>
  <si>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</si>
  <si>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</si>
  <si>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</si>
  <si>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</si>
  <si>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</si>
  <si>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</si>
  <si>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</si>
  <si>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</si>
  <si>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</si>
  <si>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</si>
  <si>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</si>
  <si>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</si>
  <si>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</si>
  <si>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</si>
  <si>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</si>
  <si>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</si>
  <si>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</si>
  <si>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</si>
  <si>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</si>
  <si>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</si>
  <si>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</si>
  <si>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</si>
  <si>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</si>
  <si>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</si>
  <si>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</si>
  <si>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</si>
  <si>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</si>
  <si>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</si>
  <si>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</si>
  <si>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</si>
  <si>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</si>
  <si>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</si>
  <si>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</si>
  <si>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</si>
  <si>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</si>
  <si>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</si>
  <si>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</si>
  <si>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</si>
  <si>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</si>
  <si>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</si>
  <si>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</si>
  <si>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</si>
  <si>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</si>
  <si>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</si>
  <si>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</si>
  <si>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</si>
  <si>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</si>
  <si>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</si>
  <si>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</si>
  <si>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</si>
  <si>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</si>
  <si>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</si>
  <si>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</si>
  <si>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</si>
  <si>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</si>
  <si>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</si>
  <si>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</si>
  <si>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</si>
  <si>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</si>
  <si>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</si>
  <si>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</si>
  <si>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</si>
  <si>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</si>
  <si>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</si>
  <si>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</si>
  <si>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</si>
  <si>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</si>
  <si>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</si>
  <si>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</si>
  <si>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</si>
  <si>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</si>
  <si>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</si>
  <si>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</si>
  <si>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</si>
  <si>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</si>
  <si>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</si>
  <si>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</si>
  <si>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</si>
  <si>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</si>
  <si>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</si>
  <si>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</si>
  <si>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</si>
  <si>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</si>
  <si>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</si>
  <si>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</si>
  <si>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</si>
  <si>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</si>
  <si>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</si>
  <si>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</si>
  <si>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</si>
  <si>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</si>
  <si>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</si>
  <si>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</si>
  <si>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</si>
  <si>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</si>
  <si>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</si>
  <si>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</si>
  <si>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</si>
  <si>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</si>
  <si>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</si>
  <si>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</si>
  <si>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</si>
  <si>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</si>
  <si>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</si>
  <si>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</si>
  <si>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</si>
  <si>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</si>
  <si>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</si>
  <si>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</si>
  <si>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</si>
  <si>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</si>
  <si>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</si>
  <si>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</si>
  <si>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</si>
  <si>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</si>
  <si>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</si>
  <si>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</si>
  <si>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</si>
  <si>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</si>
  <si>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</si>
  <si>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</si>
  <si>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</si>
  <si>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</si>
  <si>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</si>
  <si>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</si>
  <si>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</si>
  <si>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</si>
  <si>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</si>
  <si>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</si>
  <si>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</si>
  <si>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</si>
  <si>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</si>
  <si>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</si>
  <si>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</si>
  <si>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</si>
  <si>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</si>
  <si>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</si>
  <si>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</si>
  <si>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</si>
  <si>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</si>
  <si>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</si>
  <si>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</si>
  <si>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</si>
  <si>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</si>
  <si>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</si>
  <si>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</si>
  <si>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</si>
  <si>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</si>
  <si>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</si>
  <si>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</si>
  <si>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</si>
  <si>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</si>
  <si>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</si>
  <si>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</si>
  <si>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</si>
  <si>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</si>
  <si>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</si>
  <si>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</si>
  <si>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</si>
  <si>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</si>
  <si>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</si>
  <si>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</si>
  <si>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</si>
  <si>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</si>
  <si>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</si>
  <si>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</si>
  <si>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</si>
  <si>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</si>
  <si>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</si>
  <si>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</si>
  <si>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</si>
  <si>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</si>
  <si>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</si>
  <si>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</si>
  <si>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</si>
  <si>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</si>
  <si>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</si>
  <si>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</si>
  <si>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</si>
  <si>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</si>
  <si>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</si>
  <si>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</si>
  <si>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</si>
  <si>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</si>
  <si>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</si>
  <si>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</si>
  <si>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</si>
  <si>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</si>
  <si>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</si>
  <si>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</si>
  <si>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</si>
  <si>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</si>
  <si>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</si>
  <si>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</si>
  <si>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</si>
  <si>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</si>
  <si>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</si>
  <si>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</si>
  <si>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</si>
  <si>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</si>
  <si>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</si>
  <si>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</si>
  <si>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</si>
  <si>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</si>
  <si>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</si>
  <si>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</si>
  <si>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</si>
  <si>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</si>
  <si>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</si>
  <si>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</si>
  <si>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</si>
  <si>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</si>
  <si>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</si>
  <si>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</si>
  <si>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</si>
  <si>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</si>
  <si>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</si>
  <si>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</si>
  <si>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</si>
  <si>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</si>
  <si>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</si>
  <si>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</si>
  <si>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</si>
  <si>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</si>
  <si>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</si>
  <si>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</si>
  <si>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</si>
  <si>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</si>
  <si>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</si>
  <si>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</si>
  <si>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</si>
  <si>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</si>
  <si>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</si>
  <si>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</si>
  <si>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</si>
  <si>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</si>
  <si>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</si>
  <si>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</si>
  <si>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</si>
  <si>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</si>
  <si>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</si>
  <si>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</si>
  <si>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</si>
  <si>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</si>
  <si>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</si>
  <si>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</si>
  <si>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</si>
  <si>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</si>
  <si>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</si>
  <si>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</si>
  <si>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</si>
  <si>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</si>
  <si>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</si>
  <si>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</si>
  <si>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</si>
  <si>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</si>
  <si>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</si>
  <si>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</si>
  <si>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</si>
  <si>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</si>
  <si>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</si>
  <si>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</si>
  <si>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</si>
  <si>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</si>
  <si>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</si>
  <si>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</si>
  <si>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</si>
  <si>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</si>
  <si>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</si>
  <si>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</si>
  <si>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</si>
  <si>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</si>
  <si>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</si>
  <si>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</si>
  <si>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</si>
  <si>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</si>
  <si>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</si>
  <si>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</si>
  <si>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</si>
  <si>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</si>
  <si>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</si>
  <si>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</si>
  <si>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</si>
  <si>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</si>
  <si>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</si>
  <si>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</si>
  <si>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</si>
  <si>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</si>
  <si>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</si>
  <si>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</si>
  <si>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</si>
  <si>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</si>
  <si>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</si>
  <si>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</si>
  <si>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</si>
  <si>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</si>
  <si>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</si>
  <si>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</si>
  <si>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</si>
  <si>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</si>
  <si>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</si>
  <si>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</si>
  <si>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</si>
  <si>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</si>
  <si>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</si>
  <si>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</si>
  <si>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</si>
  <si>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</si>
  <si>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</si>
  <si>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</si>
  <si>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</si>
  <si>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</si>
  <si>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</si>
  <si>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</si>
  <si>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</si>
  <si>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</si>
  <si>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</si>
  <si>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</si>
  <si>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</si>
  <si>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</si>
  <si>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</si>
  <si>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</si>
  <si>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</si>
  <si>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</si>
  <si>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</si>
  <si>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</si>
  <si>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</si>
  <si>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</si>
  <si>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</si>
  <si>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</si>
  <si>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</si>
  <si>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</si>
  <si>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</si>
  <si>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</si>
  <si>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</si>
  <si>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</si>
  <si>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</si>
  <si>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</si>
  <si>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</si>
  <si>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</si>
  <si>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</si>
  <si>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</si>
  <si>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</si>
  <si>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</si>
  <si>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</si>
  <si>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</si>
  <si>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</si>
  <si>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</si>
  <si>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</si>
  <si>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</si>
  <si>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</si>
  <si>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</si>
  <si>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</si>
  <si>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</si>
  <si>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</si>
  <si>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</si>
  <si>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</si>
  <si>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</si>
  <si>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</si>
  <si>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</si>
  <si>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</si>
  <si>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</si>
  <si>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</si>
  <si>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</si>
  <si>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</si>
  <si>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</si>
  <si>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</si>
  <si>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</si>
  <si>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</si>
  <si>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</si>
  <si>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</si>
  <si>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</si>
  <si>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</si>
  <si>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</si>
  <si>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</si>
  <si>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</si>
  <si>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</si>
  <si>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</si>
  <si>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</si>
  <si>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</si>
  <si>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</si>
  <si>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</si>
  <si>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</si>
  <si>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</si>
  <si>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</si>
  <si>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</si>
  <si>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</si>
  <si>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</si>
  <si>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</si>
  <si>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</si>
  <si>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</si>
  <si>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</si>
  <si>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</si>
  <si>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</si>
  <si>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</si>
  <si>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</si>
  <si>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</si>
  <si>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</si>
  <si>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</si>
  <si>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</si>
  <si>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</si>
  <si>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</si>
  <si>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</si>
  <si>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</si>
  <si>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</si>
  <si>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</si>
  <si>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</si>
  <si>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</si>
  <si>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</si>
  <si>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</si>
  <si>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</si>
  <si>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</si>
  <si>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</si>
  <si>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</si>
  <si>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</si>
  <si>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</si>
  <si>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</si>
  <si>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</si>
  <si>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</si>
  <si>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</si>
  <si>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</si>
  <si>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</si>
  <si>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</si>
  <si>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</si>
  <si>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</si>
  <si>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</si>
  <si>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</si>
  <si>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</si>
  <si>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</si>
  <si>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</si>
  <si>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</si>
  <si>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</si>
  <si>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</si>
  <si>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</si>
  <si>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</si>
  <si>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</si>
  <si>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</si>
  <si>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</si>
  <si>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</si>
  <si>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</si>
  <si>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</si>
  <si>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</si>
  <si>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</si>
  <si>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</si>
  <si>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</si>
  <si>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</si>
  <si>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</si>
  <si>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</si>
  <si>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</si>
  <si>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</si>
  <si>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</si>
  <si>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</si>
  <si>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</si>
  <si>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</si>
  <si>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</si>
  <si>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</si>
  <si>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</si>
  <si>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</si>
  <si>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</si>
  <si>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</si>
  <si>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</si>
  <si>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</si>
  <si>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</si>
  <si>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</si>
  <si>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</si>
  <si>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</si>
  <si>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</si>
  <si>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</si>
  <si>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</si>
  <si>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</si>
  <si>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</si>
  <si>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</si>
  <si>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</si>
  <si>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</si>
  <si>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</si>
  <si>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</si>
  <si>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</si>
  <si>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</si>
  <si>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</si>
  <si>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</si>
  <si>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</si>
  <si>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</si>
  <si>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</si>
  <si>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</si>
  <si>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</si>
  <si>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</si>
  <si>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</si>
  <si>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</si>
  <si>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</si>
  <si>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</si>
  <si>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</si>
  <si>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</si>
  <si>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</si>
  <si>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</si>
  <si>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</si>
  <si>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</si>
  <si>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</si>
  <si>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</si>
  <si>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</si>
  <si>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</si>
  <si>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</si>
  <si>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</si>
  <si>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</si>
  <si>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</si>
  <si>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</si>
  <si>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</si>
  <si>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</si>
  <si>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</si>
  <si>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</si>
  <si>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</si>
  <si>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</si>
  <si>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</si>
  <si>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</si>
  <si>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</si>
  <si>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</si>
  <si>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</si>
  <si>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</si>
  <si>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</si>
  <si>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</si>
  <si>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</si>
  <si>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</si>
  <si>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</si>
  <si>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</si>
  <si>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</si>
  <si>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</si>
  <si>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</si>
  <si>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</si>
  <si>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</si>
  <si>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</si>
  <si>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</si>
  <si>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</si>
  <si>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</si>
  <si>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</si>
  <si>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</si>
  <si>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</si>
  <si>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</si>
  <si>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</si>
  <si>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</si>
  <si>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</si>
  <si>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</si>
  <si>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</si>
  <si>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</si>
  <si>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</si>
  <si>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</si>
  <si>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</si>
  <si>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</si>
  <si>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</si>
  <si>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</si>
  <si>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</si>
  <si>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</si>
  <si>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</si>
  <si>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</si>
  <si>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</si>
  <si>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</si>
  <si>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</si>
  <si>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</si>
  <si>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</si>
  <si>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</si>
  <si>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</si>
  <si>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</si>
  <si>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</si>
  <si>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</si>
  <si>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</si>
  <si>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</si>
  <si>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</si>
  <si>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</si>
  <si>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</si>
  <si>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</si>
  <si>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</si>
  <si>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</si>
  <si>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</si>
  <si>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</si>
  <si>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</si>
  <si>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</si>
  <si>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</si>
  <si>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</si>
  <si>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</si>
  <si>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</si>
  <si>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</si>
  <si>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</si>
  <si>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</si>
  <si>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</si>
  <si>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</si>
  <si>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</si>
  <si>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</si>
  <si>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</si>
  <si>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</si>
  <si>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</si>
  <si>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</si>
  <si>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</si>
  <si>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</si>
  <si>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</si>
  <si>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</si>
  <si>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</si>
  <si>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</si>
  <si>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</si>
  <si>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</si>
  <si>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</si>
  <si>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</si>
  <si>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</si>
  <si>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</si>
  <si>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</si>
  <si>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</si>
  <si>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</si>
  <si>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</si>
  <si>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</si>
  <si>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</si>
  <si>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</si>
  <si>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</si>
  <si>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</si>
  <si>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</si>
  <si>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</si>
  <si>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</si>
  <si>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</si>
  <si>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</si>
  <si>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</si>
  <si>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</si>
  <si>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</si>
  <si>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</si>
  <si>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</si>
  <si>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</si>
  <si>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</si>
  <si>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</si>
  <si>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</si>
  <si>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</si>
  <si>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</si>
  <si>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</si>
  <si>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</si>
  <si>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</si>
  <si>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</si>
  <si>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</si>
  <si>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</si>
  <si>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</si>
  <si>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</si>
  <si>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</si>
  <si>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</si>
  <si>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</si>
  <si>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</si>
  <si>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</si>
  <si>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</si>
  <si>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</si>
  <si>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</si>
  <si>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</si>
  <si>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</si>
  <si>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</si>
  <si>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</si>
  <si>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</si>
  <si>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</si>
  <si>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</si>
  <si>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</si>
  <si>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</si>
  <si>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</si>
  <si>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</si>
  <si>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</si>
  <si>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</si>
  <si>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</si>
  <si>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</si>
  <si>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</si>
  <si>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</si>
  <si>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</si>
  <si>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</si>
  <si>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</si>
  <si>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</si>
  <si>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</si>
  <si>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</si>
  <si>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</si>
  <si>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</si>
  <si>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</si>
  <si>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</si>
  <si>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</si>
  <si>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</si>
  <si>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</si>
  <si>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</si>
  <si>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</si>
  <si>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</si>
  <si>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</si>
  <si>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</si>
  <si>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</si>
  <si>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</si>
  <si>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</si>
  <si>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</si>
  <si>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</si>
  <si>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</si>
  <si>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</si>
  <si>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</si>
  <si>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</si>
  <si>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</si>
  <si>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</si>
  <si>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</si>
  <si>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</si>
  <si>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</si>
  <si>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</si>
  <si>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</si>
  <si>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</si>
  <si>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</si>
  <si>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</si>
  <si>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</si>
  <si>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</si>
  <si>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</si>
  <si>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</si>
  <si>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</si>
  <si>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</si>
  <si>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</si>
  <si>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</si>
  <si>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</si>
  <si>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</si>
  <si>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</si>
  <si>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</si>
  <si>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</si>
  <si>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</si>
  <si>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</si>
  <si>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</si>
  <si>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</si>
  <si>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</si>
  <si>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</si>
  <si>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</si>
  <si>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</si>
  <si>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</si>
  <si>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</si>
  <si>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</si>
  <si>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</si>
  <si>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</si>
  <si>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</si>
  <si>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</si>
  <si>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</si>
  <si>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</si>
  <si>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</si>
  <si>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</si>
  <si>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</si>
  <si>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</si>
  <si>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</si>
  <si>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</si>
  <si>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</si>
  <si>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</si>
  <si>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</si>
  <si>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</si>
  <si>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</si>
  <si>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</si>
  <si>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</si>
  <si>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</si>
  <si>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</si>
  <si>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</si>
  <si>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</si>
  <si>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</si>
  <si>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</si>
  <si>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</si>
  <si>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</si>
  <si>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</si>
  <si>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</si>
  <si>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</si>
  <si>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</si>
  <si>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</si>
  <si>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</si>
  <si>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</si>
  <si>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</si>
  <si>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</si>
  <si>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</si>
  <si>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</si>
  <si>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</si>
  <si>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</si>
  <si>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</si>
  <si>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</si>
  <si>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</si>
  <si>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</si>
  <si>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</si>
  <si>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</si>
  <si>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</si>
  <si>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</si>
  <si>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</si>
  <si>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</si>
  <si>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</si>
  <si>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</si>
  <si>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</si>
  <si>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</si>
  <si>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</si>
  <si>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</si>
  <si>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</si>
  <si>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</si>
  <si>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</si>
  <si>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</si>
  <si>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</si>
  <si>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</si>
  <si>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</si>
  <si>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</si>
  <si>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</si>
  <si>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</si>
  <si>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</si>
  <si>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</si>
  <si>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</si>
  <si>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</si>
  <si>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</si>
  <si>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</si>
  <si>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</si>
  <si>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</si>
  <si>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</si>
  <si>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</si>
  <si>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</si>
  <si>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</si>
  <si>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</si>
  <si>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</si>
  <si>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</si>
  <si>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</si>
  <si>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</si>
  <si>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</si>
  <si>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</si>
  <si>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</si>
  <si>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</si>
  <si>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</si>
  <si>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</si>
  <si>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</si>
  <si>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</si>
  <si>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</si>
  <si>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</si>
  <si>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</si>
  <si>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</si>
  <si>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</si>
  <si>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</si>
  <si>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</si>
  <si>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</si>
  <si>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</si>
  <si>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</si>
  <si>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</si>
  <si>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</si>
  <si>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</si>
  <si>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</si>
  <si>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</si>
  <si>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</si>
  <si>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</si>
  <si>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</si>
  <si>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</si>
  <si>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</si>
  <si>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</si>
  <si>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</si>
  <si>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</si>
  <si>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</si>
  <si>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</si>
  <si>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</si>
  <si>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</si>
  <si>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</si>
  <si>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</si>
  <si>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</si>
  <si>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</si>
  <si>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</si>
  <si>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</si>
  <si>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</si>
  <si>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</si>
  <si>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</si>
  <si>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</si>
  <si>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</si>
  <si>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</si>
  <si>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</si>
  <si>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</si>
  <si>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</si>
  <si>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</si>
  <si>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</si>
  <si>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</si>
  <si>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</si>
  <si>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</si>
  <si>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</si>
  <si>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</si>
  <si>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</si>
  <si>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</si>
  <si>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</si>
  <si>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</si>
  <si>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</si>
  <si>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</si>
  <si>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</si>
  <si>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</si>
  <si>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</si>
  <si>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</si>
  <si>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</si>
  <si>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</si>
  <si>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</si>
  <si>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</si>
  <si>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</si>
  <si>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</si>
  <si>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</si>
  <si>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</si>
  <si>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</si>
  <si>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</si>
  <si>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</si>
  <si>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</si>
  <si>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</si>
  <si>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</si>
  <si>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</si>
  <si>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</si>
  <si>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</si>
  <si>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</si>
  <si>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</si>
  <si>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</si>
  <si>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</si>
  <si>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</si>
  <si>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</si>
  <si>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</si>
  <si>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</si>
  <si>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</si>
  <si>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</si>
  <si>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</si>
  <si>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</si>
  <si>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</si>
  <si>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</si>
  <si>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</si>
  <si>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</si>
  <si>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</si>
  <si>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</si>
  <si>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</si>
  <si>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</si>
  <si>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</si>
  <si>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</si>
  <si>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</si>
  <si>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</si>
  <si>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</si>
  <si>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</si>
  <si>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</si>
  <si>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</si>
  <si>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</si>
  <si>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</si>
  <si>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</si>
  <si>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</si>
  <si>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</si>
  <si>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</si>
  <si>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</si>
  <si>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</si>
  <si>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</si>
  <si>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</si>
  <si>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</si>
  <si>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</si>
  <si>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</si>
  <si>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</si>
  <si>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</si>
  <si>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</si>
  <si>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</si>
  <si>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</si>
  <si>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</si>
  <si>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</si>
  <si>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</si>
  <si>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</si>
  <si>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</si>
  <si>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</si>
  <si>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</si>
  <si>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</si>
  <si>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</si>
  <si>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</si>
  <si>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</si>
  <si>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</si>
  <si>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</si>
  <si>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</si>
  <si>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</si>
  <si>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</si>
  <si>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</si>
  <si>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</si>
  <si>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</si>
  <si>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</si>
  <si>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</si>
  <si>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</si>
  <si>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</si>
  <si>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</si>
  <si>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</si>
  <si>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</si>
  <si>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</si>
  <si>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</si>
  <si>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</si>
  <si>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</si>
  <si>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</si>
  <si>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</si>
  <si>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</si>
  <si>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</si>
  <si>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</si>
  <si>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</si>
  <si>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</si>
  <si>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</si>
  <si>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</si>
  <si>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</si>
  <si>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</si>
  <si>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</si>
  <si>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</si>
  <si>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</si>
  <si>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</si>
  <si>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</si>
  <si>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</si>
  <si>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</si>
  <si>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</si>
  <si>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</si>
  <si>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</si>
  <si>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</si>
  <si>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</si>
  <si>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</si>
  <si>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</si>
  <si>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</si>
  <si>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</si>
  <si>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</si>
  <si>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</si>
  <si>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</si>
  <si>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</si>
  <si>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</si>
  <si>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</si>
  <si>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</si>
  <si>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</si>
  <si>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</si>
  <si>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</si>
  <si>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</si>
  <si>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</si>
  <si>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</si>
  <si>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</si>
  <si>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</si>
  <si>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</si>
  <si>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</si>
  <si>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</si>
  <si>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</si>
  <si>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</si>
  <si>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</si>
  <si>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</si>
  <si>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</si>
  <si>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</si>
  <si>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</si>
  <si>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</si>
  <si>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</si>
  <si>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</si>
  <si>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</si>
  <si>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</si>
  <si>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</si>
  <si>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</si>
  <si>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</si>
  <si>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</si>
  <si>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</si>
  <si>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</si>
  <si>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</si>
  <si>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</si>
  <si>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</si>
  <si>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</si>
  <si>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</si>
  <si>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</si>
  <si>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</si>
  <si>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</si>
  <si>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</si>
  <si>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</si>
  <si>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</si>
  <si>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</si>
  <si>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</si>
  <si>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</si>
  <si>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</si>
  <si>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</si>
  <si>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</si>
  <si>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</si>
  <si>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</si>
  <si>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</si>
  <si>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</si>
  <si>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</si>
  <si>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</si>
  <si>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</si>
  <si>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</si>
  <si>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</si>
  <si>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</si>
  <si>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</si>
  <si>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</si>
  <si>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</si>
  <si>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</si>
  <si>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</si>
  <si>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</si>
  <si>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</si>
  <si>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</si>
  <si>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</si>
  <si>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</si>
  <si>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</si>
  <si>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</si>
  <si>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</si>
  <si>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</si>
  <si>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</si>
  <si>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</si>
  <si>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</si>
  <si>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</si>
  <si>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</si>
  <si>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</si>
  <si>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</si>
  <si>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</si>
  <si>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</si>
  <si>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</si>
  <si>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</si>
  <si>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</si>
  <si>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</si>
  <si>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</si>
  <si>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</si>
  <si>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</si>
  <si>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</si>
  <si>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</si>
  <si>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</si>
  <si>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</si>
  <si>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</si>
  <si>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</si>
  <si>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</si>
  <si>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</si>
  <si>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</si>
  <si>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</si>
  <si>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</si>
  <si>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</si>
  <si>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</si>
  <si>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</si>
  <si>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</si>
  <si>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</si>
  <si>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</si>
  <si>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</si>
  <si>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</si>
  <si>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</si>
  <si>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</si>
  <si>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</si>
  <si>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</si>
  <si>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</si>
  <si>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</si>
  <si>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</si>
  <si>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</si>
  <si>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</si>
  <si>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</si>
  <si>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</si>
  <si>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</si>
  <si>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</si>
  <si>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</si>
  <si>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</si>
  <si>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</si>
  <si>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</si>
  <si>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</si>
  <si>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</si>
  <si>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</si>
  <si>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</si>
  <si>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</si>
  <si>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</si>
  <si>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</si>
  <si>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</si>
  <si>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</si>
  <si>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</si>
  <si>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</si>
  <si>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</si>
  <si>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</si>
  <si>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</si>
  <si>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</si>
  <si>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</si>
  <si>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</si>
  <si>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</si>
  <si>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</si>
  <si>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</si>
  <si>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</si>
  <si>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</si>
  <si>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</si>
  <si>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</si>
  <si>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</si>
  <si>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</si>
  <si>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</si>
  <si>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</si>
  <si>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</si>
  <si>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</si>
  <si>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</si>
  <si>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</si>
  <si>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</si>
  <si>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</si>
  <si>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</si>
  <si>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</si>
  <si>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</si>
  <si>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</si>
  <si>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</si>
  <si>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</si>
  <si>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</si>
  <si>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</si>
  <si>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</si>
  <si>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</si>
  <si>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</si>
  <si>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</si>
  <si>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</si>
  <si>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</si>
  <si>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</si>
  <si>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</si>
  <si>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</si>
  <si>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</si>
  <si>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</si>
  <si>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</si>
  <si>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</si>
  <si>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</si>
  <si>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</si>
  <si>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</si>
  <si>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</si>
  <si>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</si>
  <si>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</si>
  <si>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</si>
  <si>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</si>
  <si>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</si>
  <si>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</si>
  <si>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</si>
  <si>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</si>
  <si>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</si>
  <si>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</si>
  <si>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</si>
  <si>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</si>
  <si>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</si>
  <si>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</si>
  <si>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</si>
  <si>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</si>
  <si>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</si>
  <si>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</si>
  <si>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</si>
  <si>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</si>
  <si>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</si>
  <si>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</si>
  <si>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</si>
  <si>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</si>
  <si>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</si>
  <si>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</si>
  <si>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</si>
  <si>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</si>
  <si>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</si>
  <si>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</si>
  <si>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</si>
  <si>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</si>
  <si>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</si>
  <si>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</si>
  <si>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</si>
  <si>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</si>
  <si>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</si>
  <si>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</si>
  <si>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</si>
  <si>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</si>
  <si>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</si>
  <si>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</si>
  <si>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</si>
  <si>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</si>
  <si>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</si>
  <si>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</si>
  <si>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</si>
  <si>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</si>
  <si>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</si>
  <si>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</si>
  <si>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</si>
  <si>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</si>
  <si>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</si>
  <si>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</si>
  <si>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</si>
  <si>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</si>
  <si>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</si>
  <si>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</si>
  <si>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</si>
  <si>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</si>
  <si>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</si>
  <si>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</si>
  <si>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</si>
  <si>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</si>
  <si>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</si>
  <si>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</si>
  <si>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</si>
  <si>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</si>
  <si>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</si>
  <si>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</si>
  <si>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</si>
  <si>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</si>
  <si>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</si>
  <si>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</si>
  <si>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</si>
  <si>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</si>
  <si>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</si>
  <si>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</si>
  <si>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</si>
  <si>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</si>
  <si>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</si>
  <si>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</si>
  <si>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</si>
  <si>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</si>
  <si>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</si>
  <si>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</si>
  <si>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</si>
  <si>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</si>
  <si>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</si>
  <si>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</si>
  <si>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</si>
  <si>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</si>
  <si>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</si>
  <si>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</si>
  <si>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</si>
  <si>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</si>
  <si>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</si>
  <si>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</si>
  <si>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</si>
  <si>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</si>
  <si>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</si>
  <si>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</si>
  <si>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</si>
  <si>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</si>
  <si>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</si>
  <si>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</si>
  <si>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</si>
  <si>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</si>
  <si>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</si>
  <si>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</si>
  <si>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</si>
  <si>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</si>
  <si>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</si>
  <si>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</si>
  <si>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</si>
  <si>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</si>
  <si>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</si>
  <si>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</si>
  <si>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</si>
  <si>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</si>
  <si>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</si>
  <si>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</si>
  <si>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</si>
  <si>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</si>
  <si>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</si>
  <si>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</si>
  <si>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</si>
  <si>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</si>
  <si>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</si>
  <si>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</si>
  <si>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</si>
  <si>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</si>
  <si>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</si>
  <si>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</si>
  <si>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</si>
  <si>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</si>
  <si>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</si>
  <si>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</si>
  <si>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</si>
  <si>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</si>
  <si>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</si>
  <si>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</si>
  <si>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</si>
  <si>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</si>
  <si>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</si>
  <si>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</si>
  <si>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</si>
  <si>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</si>
  <si>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</si>
  <si>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</si>
  <si>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</si>
  <si>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</si>
  <si>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</si>
  <si>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</si>
  <si>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</si>
  <si>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</si>
  <si>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</si>
  <si>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</si>
  <si>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</si>
  <si>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</si>
  <si>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</si>
  <si>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</si>
  <si>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</si>
  <si>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</si>
  <si>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</si>
  <si>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</si>
  <si>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</si>
  <si>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</si>
  <si>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</si>
  <si>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</si>
  <si>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</si>
  <si>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</si>
  <si>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</si>
  <si>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</si>
  <si>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</si>
  <si>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</si>
  <si>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</si>
  <si>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</si>
  <si>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</si>
  <si>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</si>
  <si>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</si>
  <si>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</si>
  <si>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</si>
  <si>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</si>
  <si>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</si>
  <si>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</si>
  <si>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</si>
  <si>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</si>
  <si>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</si>
  <si>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</si>
  <si>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</si>
  <si>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</si>
  <si>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</si>
  <si>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</si>
  <si>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</si>
  <si>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</si>
  <si>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</si>
  <si>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</si>
  <si>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</si>
  <si>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</si>
  <si>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</si>
  <si>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</si>
  <si>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</si>
  <si>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</si>
  <si>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</si>
  <si>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</si>
  <si>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</si>
  <si>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</si>
  <si>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</si>
  <si>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</si>
  <si>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</si>
  <si>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</si>
  <si>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</si>
  <si>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</si>
  <si>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</si>
  <si>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</si>
  <si>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</si>
  <si>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</si>
  <si>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</si>
  <si>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</si>
  <si>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</si>
  <si>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</si>
  <si>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</si>
  <si>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</si>
  <si>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</si>
  <si>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</si>
  <si>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</si>
  <si>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</si>
  <si>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</si>
  <si>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</si>
  <si>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</si>
  <si>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</si>
  <si>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</si>
  <si>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</si>
  <si>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</si>
  <si>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</si>
  <si>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</si>
  <si>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</si>
  <si>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</si>
  <si>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</si>
  <si>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</si>
  <si>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</si>
  <si>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</si>
  <si>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</si>
  <si>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</si>
  <si>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</si>
  <si>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</si>
  <si>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</si>
  <si>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</si>
  <si>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</si>
  <si>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</si>
  <si>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</si>
  <si>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</si>
  <si>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</si>
  <si>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</si>
  <si>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</si>
  <si>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</si>
  <si>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</si>
  <si>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</si>
  <si>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</si>
  <si>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</si>
  <si>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</si>
  <si>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</si>
  <si>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</si>
  <si>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</si>
  <si>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</si>
  <si>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</si>
  <si>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</si>
  <si>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</si>
  <si>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</si>
  <si>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</si>
  <si>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</si>
  <si>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</si>
  <si>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</si>
  <si>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</si>
  <si>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</si>
  <si>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</si>
  <si>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</si>
  <si>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</si>
  <si>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</si>
  <si>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</si>
  <si>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</si>
  <si>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</si>
  <si>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</si>
  <si>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</si>
  <si>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</si>
  <si>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</si>
  <si>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</si>
  <si>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</si>
  <si>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</si>
  <si>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</si>
  <si>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</si>
  <si>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</si>
  <si>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</si>
  <si>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</si>
  <si>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</si>
  <si>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</si>
  <si>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</si>
  <si>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</si>
  <si>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</si>
  <si>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</si>
  <si>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</si>
  <si>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</si>
  <si>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</si>
  <si>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</si>
  <si>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</si>
  <si>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</si>
  <si>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</si>
  <si>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</si>
  <si>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</si>
  <si>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</si>
  <si>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</si>
  <si>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</si>
  <si>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</si>
  <si>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</si>
  <si>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</si>
  <si>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</si>
  <si>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</si>
  <si>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</si>
  <si>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</si>
  <si>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</si>
  <si>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</si>
  <si>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</si>
  <si>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</si>
  <si>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</si>
  <si>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</si>
  <si>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</si>
  <si>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</si>
  <si>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</si>
  <si>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</si>
  <si>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</si>
  <si>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</si>
  <si>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</si>
  <si>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</si>
  <si>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</si>
  <si>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</si>
  <si>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</si>
  <si>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</si>
  <si>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</si>
  <si>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</si>
  <si>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</si>
  <si>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</si>
  <si>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</si>
  <si>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</si>
  <si>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</si>
  <si>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</si>
  <si>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</si>
  <si>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</si>
  <si>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</si>
  <si>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</si>
  <si>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</si>
  <si>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</si>
  <si>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</si>
  <si>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</si>
  <si>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</si>
  <si>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</si>
  <si>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</si>
  <si>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</si>
  <si>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</si>
  <si>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</si>
  <si>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</si>
  <si>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</si>
  <si>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</si>
  <si>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</si>
  <si>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</si>
  <si>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</si>
  <si>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</si>
  <si>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</si>
  <si>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</si>
  <si>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</si>
  <si>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</si>
  <si>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</si>
  <si>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</si>
  <si>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</si>
  <si>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</si>
  <si>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</si>
  <si>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</si>
  <si>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</si>
  <si>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</si>
  <si>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</si>
  <si>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</si>
  <si>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</si>
  <si>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</si>
  <si>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</si>
  <si>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</si>
  <si>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</si>
  <si>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</si>
  <si>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</si>
  <si>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</si>
  <si>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</si>
  <si>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</si>
  <si>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</si>
  <si>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</si>
  <si>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</si>
  <si>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</si>
  <si>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</si>
  <si>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</si>
  <si>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</si>
  <si>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</si>
  <si>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</si>
  <si>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</si>
  <si>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</si>
  <si>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</si>
  <si>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</si>
  <si>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</si>
  <si>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</si>
  <si>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</si>
  <si>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</si>
  <si>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</si>
  <si>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</si>
  <si>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</si>
  <si>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</si>
  <si>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</si>
  <si>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</si>
  <si>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</si>
  <si>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</si>
  <si>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</si>
  <si>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</si>
  <si>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</si>
  <si>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</si>
  <si>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</si>
  <si>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</si>
  <si>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</si>
  <si>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</si>
  <si>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</si>
  <si>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</si>
  <si>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</si>
  <si>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</si>
  <si>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</si>
  <si>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</si>
  <si>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</si>
  <si>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</si>
  <si>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</si>
  <si>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</si>
  <si>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</si>
  <si>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</si>
  <si>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</si>
  <si>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</si>
  <si>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</si>
  <si>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</si>
  <si>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</si>
  <si>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</si>
  <si>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</si>
  <si>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</si>
  <si>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</si>
  <si>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</si>
  <si>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</si>
  <si>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</si>
  <si>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</si>
  <si>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</si>
  <si>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</si>
  <si>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</si>
  <si>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</si>
  <si>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</si>
  <si>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</si>
  <si>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</si>
  <si>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</si>
  <si>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</si>
  <si>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</si>
  <si>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</si>
  <si>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</si>
  <si>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</si>
  <si>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</si>
  <si>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</si>
  <si>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</si>
  <si>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</si>
  <si>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</si>
  <si>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</si>
  <si>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</si>
  <si>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</si>
  <si>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</si>
  <si>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</si>
  <si>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</si>
  <si>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</si>
  <si>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</si>
  <si>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</si>
  <si>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</si>
  <si>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</si>
  <si>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</si>
  <si>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</si>
  <si>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</si>
  <si>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</si>
  <si>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</si>
  <si>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</si>
  <si>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</si>
  <si>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</si>
  <si>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</si>
  <si>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</si>
  <si>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</si>
  <si>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</si>
  <si>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</si>
  <si>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</si>
  <si>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</si>
  <si>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</si>
  <si>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</si>
  <si>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</si>
  <si>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</si>
  <si>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</si>
  <si>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</si>
  <si>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</si>
  <si>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</si>
  <si>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</si>
  <si>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</si>
  <si>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</si>
  <si>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</si>
  <si>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</si>
  <si>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</si>
  <si>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</si>
  <si>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</si>
  <si>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</si>
  <si>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</si>
  <si>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</si>
  <si>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</si>
  <si>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</si>
  <si>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</si>
  <si>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</si>
  <si>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</si>
  <si>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</si>
  <si>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</si>
  <si>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</si>
  <si>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</si>
  <si>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</si>
  <si>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</si>
  <si>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</si>
  <si>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</si>
  <si>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</si>
  <si>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</si>
  <si>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</si>
  <si>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</si>
  <si>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</si>
  <si>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</si>
  <si>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</si>
  <si>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</si>
  <si>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</si>
  <si>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</si>
  <si>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</si>
  <si>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</si>
  <si>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</si>
  <si>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</si>
  <si>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</si>
  <si>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</si>
  <si>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</si>
  <si>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</si>
  <si>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</si>
  <si>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</si>
  <si>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</si>
  <si>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</si>
  <si>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</si>
  <si>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</si>
  <si>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</si>
  <si>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</si>
  <si>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</si>
  <si>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</si>
  <si>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</si>
  <si>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</si>
  <si>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</si>
  <si>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</si>
  <si>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</si>
  <si>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</si>
  <si>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</si>
  <si>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</si>
  <si>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</si>
  <si>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</si>
  <si>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</si>
  <si>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</si>
  <si>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</si>
  <si>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</si>
  <si>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</si>
  <si>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</si>
  <si>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</si>
  <si>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</si>
  <si>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</si>
  <si>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</si>
  <si>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</si>
  <si>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</si>
  <si>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</si>
  <si>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</si>
  <si>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</si>
  <si>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</si>
  <si>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</si>
  <si>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</si>
  <si>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</si>
  <si>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</si>
  <si>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</si>
  <si>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</si>
  <si>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</si>
  <si>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</si>
  <si>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</si>
  <si>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</si>
  <si>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</si>
  <si>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</si>
  <si>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</si>
  <si>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</si>
  <si>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</si>
  <si>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</si>
  <si>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</si>
  <si>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</si>
  <si>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</si>
  <si>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</si>
  <si>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</si>
  <si>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</si>
  <si>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</si>
  <si>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</si>
  <si>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</si>
  <si>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</si>
  <si>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</si>
  <si>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</si>
  <si>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</si>
  <si>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</si>
  <si>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</si>
  <si>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</si>
  <si>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</si>
  <si>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</si>
  <si>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</si>
  <si>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</si>
  <si>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</si>
  <si>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</si>
  <si>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</si>
  <si>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</si>
  <si>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</si>
  <si>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</si>
  <si>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</si>
  <si>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</si>
  <si>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</si>
  <si>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</si>
  <si>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</si>
  <si>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</si>
  <si>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</si>
  <si>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</si>
  <si>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</si>
  <si>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</si>
  <si>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</si>
  <si>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</si>
  <si>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</si>
  <si>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</si>
  <si>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</si>
  <si>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</si>
  <si>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</si>
  <si>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</si>
  <si>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</si>
  <si>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</si>
  <si>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</si>
  <si>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</si>
  <si>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</si>
  <si>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</si>
  <si>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</si>
  <si>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</si>
  <si>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</si>
  <si>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</si>
  <si>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</si>
  <si>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</si>
  <si>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</si>
  <si>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</si>
  <si>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</si>
  <si>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</si>
  <si>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</si>
  <si>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</si>
  <si>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</si>
  <si>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</si>
  <si>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</si>
  <si>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</si>
  <si>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</si>
  <si>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</si>
  <si>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</si>
  <si>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</si>
  <si>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</si>
  <si>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</si>
  <si>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</si>
  <si>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</si>
  <si>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</si>
  <si>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</si>
  <si>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</si>
  <si>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</si>
  <si>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</si>
  <si>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</si>
  <si>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</si>
  <si>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</si>
  <si>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</si>
  <si>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</si>
  <si>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</si>
  <si>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</si>
  <si>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</si>
  <si>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</si>
  <si>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</si>
  <si>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</si>
  <si>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</si>
  <si>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</si>
  <si>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</si>
  <si>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</si>
  <si>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</si>
  <si>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</si>
  <si>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</si>
  <si>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</si>
  <si>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</si>
  <si>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</si>
  <si>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</si>
  <si>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</si>
  <si>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</si>
  <si>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</si>
  <si>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</si>
  <si>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</si>
  <si>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</si>
  <si>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</si>
  <si>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</si>
  <si>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</si>
  <si>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</si>
  <si>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</si>
  <si>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</si>
  <si>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</si>
  <si>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</si>
  <si>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</si>
  <si>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</si>
  <si>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</si>
  <si>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</si>
  <si>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</si>
  <si>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</si>
  <si>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</si>
  <si>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</si>
  <si>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</si>
  <si>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</si>
  <si>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</si>
  <si>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</si>
  <si>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</si>
  <si>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</si>
  <si>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</si>
  <si>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</si>
  <si>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</si>
  <si>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</si>
  <si>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</si>
  <si>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</si>
  <si>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</si>
  <si>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</si>
  <si>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</si>
  <si>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</si>
  <si>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</si>
  <si>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</si>
  <si>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</si>
  <si>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</si>
  <si>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</si>
  <si>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</si>
  <si>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</si>
  <si>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</si>
  <si>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</si>
  <si>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</si>
  <si>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</si>
  <si>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</si>
  <si>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</si>
  <si>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</si>
  <si>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</si>
  <si>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</si>
  <si>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</si>
  <si>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</si>
  <si>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</si>
  <si>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</si>
  <si>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</si>
  <si>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</si>
  <si>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</si>
  <si>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</si>
  <si>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</si>
  <si>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</si>
  <si>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</si>
  <si>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</si>
  <si>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</si>
  <si>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</si>
  <si>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</si>
  <si>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</si>
  <si>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</si>
  <si>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</si>
  <si>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</si>
  <si>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</si>
  <si>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</si>
  <si>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</si>
  <si>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</si>
  <si>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</si>
  <si>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</si>
  <si>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</si>
  <si>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</si>
  <si>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</si>
  <si>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</si>
  <si>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</si>
  <si>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</si>
  <si>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</si>
  <si>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</si>
  <si>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</si>
  <si>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</si>
  <si>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</si>
  <si>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</si>
  <si>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</si>
  <si>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</si>
  <si>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</si>
  <si>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</si>
  <si>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</si>
  <si>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</si>
  <si>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</si>
  <si>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</si>
  <si>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</si>
  <si>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</si>
  <si>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</si>
  <si>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</si>
  <si>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</si>
  <si>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</si>
  <si>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</si>
  <si>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</si>
  <si>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</si>
  <si>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</si>
  <si>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</si>
  <si>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</si>
  <si>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</si>
  <si>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</si>
  <si>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</si>
  <si>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</si>
  <si>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</si>
  <si>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</si>
  <si>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</si>
  <si>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</si>
  <si>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</si>
  <si>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</si>
  <si>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</si>
  <si>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</si>
  <si>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</si>
  <si>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</si>
  <si>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</si>
  <si>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</si>
  <si>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</si>
  <si>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</si>
  <si>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</si>
  <si>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</si>
  <si>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</si>
  <si>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</si>
  <si>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</si>
  <si>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</si>
  <si>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</si>
  <si>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</si>
  <si>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</si>
  <si>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</si>
  <si>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</si>
  <si>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</si>
  <si>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</si>
  <si>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</si>
  <si>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</si>
  <si>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</si>
  <si>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</si>
  <si>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</si>
  <si>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</si>
  <si>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</si>
  <si>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</si>
  <si>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</si>
  <si>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</si>
  <si>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</si>
  <si>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</si>
  <si>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</si>
  <si>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</si>
  <si>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</si>
  <si>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</si>
  <si>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</si>
  <si>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</si>
  <si>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</si>
  <si>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</si>
  <si>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</si>
  <si>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</si>
  <si>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</si>
  <si>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</si>
  <si>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</si>
  <si>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</si>
  <si>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</si>
  <si>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</si>
  <si>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</si>
  <si>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</si>
  <si>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</si>
  <si>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</si>
  <si>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</si>
  <si>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</si>
  <si>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</si>
  <si>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</si>
  <si>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</si>
  <si>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</si>
  <si>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</si>
  <si>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</si>
  <si>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</si>
  <si>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</si>
  <si>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</si>
  <si>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</si>
  <si>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</si>
  <si>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</si>
  <si>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</si>
  <si>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</si>
  <si>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</si>
  <si>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</si>
  <si>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</si>
  <si>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</si>
  <si>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</si>
  <si>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</si>
  <si>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</si>
  <si>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</si>
  <si>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</si>
  <si>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</si>
  <si>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</si>
  <si>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</si>
  <si>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</si>
  <si>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</si>
  <si>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</si>
  <si>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</si>
  <si>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</si>
  <si>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</si>
  <si>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</si>
  <si>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</si>
  <si>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</si>
  <si>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</si>
  <si>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</si>
  <si>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</si>
  <si>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</si>
  <si>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</si>
  <si>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</si>
  <si>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</si>
  <si>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</si>
  <si>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</si>
  <si>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</si>
  <si>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</si>
  <si>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</si>
  <si>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</si>
  <si>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</si>
  <si>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</si>
  <si>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</si>
  <si>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</si>
  <si>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</si>
  <si>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</si>
  <si>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</si>
  <si>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</si>
  <si>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</si>
  <si>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</si>
  <si>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</si>
  <si>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</si>
  <si>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</si>
  <si>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</si>
  <si>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</si>
  <si>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</si>
  <si>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</si>
  <si>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</si>
  <si>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</si>
  <si>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</si>
  <si>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</si>
  <si>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</si>
  <si>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</si>
  <si>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</si>
  <si>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</si>
  <si>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</si>
  <si>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</si>
  <si>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</si>
  <si>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</si>
  <si>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</si>
  <si>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</si>
  <si>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</si>
  <si>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</si>
  <si>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</si>
  <si>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</si>
  <si>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</si>
  <si>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</si>
  <si>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</si>
  <si>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</si>
  <si>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</si>
  <si>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</si>
  <si>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</si>
  <si>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</si>
  <si>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</si>
  <si>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</si>
  <si>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</si>
  <si>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</si>
  <si>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</si>
  <si>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</si>
  <si>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</si>
  <si>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</si>
  <si>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</si>
  <si>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</si>
  <si>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</si>
  <si>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</si>
  <si>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</si>
  <si>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</si>
  <si>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</si>
  <si>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</si>
  <si>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</si>
  <si>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</si>
  <si>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</si>
  <si>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</si>
  <si>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</si>
  <si>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</si>
  <si>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</si>
  <si>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</si>
  <si>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</si>
  <si>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</si>
  <si>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</si>
  <si>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</si>
  <si>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</si>
  <si>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</si>
  <si>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</si>
  <si>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</si>
  <si>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</si>
  <si>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</si>
  <si>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</si>
  <si>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</si>
  <si>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</si>
  <si>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</si>
  <si>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</si>
  <si>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</si>
  <si>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</si>
  <si>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</si>
  <si>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</si>
  <si>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</si>
  <si>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</si>
  <si>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</si>
  <si>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</si>
  <si>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</si>
  <si>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</si>
  <si>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</si>
  <si>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</si>
  <si>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</si>
  <si>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</si>
  <si>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</si>
  <si>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</si>
  <si>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</si>
  <si>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</si>
  <si>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</si>
  <si>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</si>
  <si>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</si>
  <si>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</si>
  <si>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</si>
  <si>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</si>
  <si>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</si>
  <si>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</si>
  <si>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</si>
  <si>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</si>
  <si>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</si>
  <si>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</si>
  <si>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</si>
  <si>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</si>
  <si>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</si>
  <si>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</si>
  <si>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</si>
  <si>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</si>
  <si>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</si>
  <si>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</si>
  <si>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</si>
  <si>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</si>
  <si>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</si>
  <si>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</si>
  <si>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</si>
  <si>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</si>
  <si>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</si>
  <si>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</si>
  <si>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</si>
  <si>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</si>
  <si>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</si>
  <si>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</si>
  <si>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</si>
  <si>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</si>
  <si>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</si>
  <si>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</si>
  <si>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</si>
  <si>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</si>
  <si>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</si>
  <si>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</si>
  <si>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</si>
  <si>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</si>
  <si>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</si>
  <si>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</si>
  <si>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</si>
  <si>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</si>
  <si>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</si>
  <si>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</si>
  <si>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</si>
  <si>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</si>
  <si>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</si>
  <si>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</si>
  <si>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</si>
  <si>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</si>
  <si>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</si>
  <si>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</si>
  <si>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</si>
  <si>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</si>
  <si>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</si>
  <si>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</si>
  <si>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</si>
  <si>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</si>
  <si>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</si>
  <si>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</si>
  <si>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</si>
  <si>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</si>
  <si>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</si>
  <si>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</si>
  <si>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</si>
  <si>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</si>
  <si>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</si>
  <si>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</si>
  <si>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</si>
  <si>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</si>
  <si>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</si>
  <si>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</si>
  <si>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</si>
  <si>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</si>
  <si>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</si>
  <si>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</si>
  <si>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</si>
  <si>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</si>
  <si>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</si>
  <si>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</si>
  <si>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</si>
  <si>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</si>
  <si>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</si>
  <si>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</si>
  <si>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</si>
  <si>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</si>
  <si>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</si>
  <si>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</si>
  <si>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</si>
  <si>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</si>
  <si>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</si>
  <si>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</si>
  <si>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</si>
  <si>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</si>
  <si>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</si>
  <si>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</si>
  <si>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</si>
  <si>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</si>
  <si>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</si>
  <si>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</si>
  <si>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</si>
  <si>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</si>
  <si>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</si>
  <si>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</si>
  <si>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</si>
  <si>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</si>
  <si>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</si>
  <si>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</si>
  <si>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</si>
  <si>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</si>
  <si>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</si>
  <si>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</si>
  <si>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</si>
  <si>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</si>
  <si>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</si>
  <si>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</si>
  <si>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</si>
  <si>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</si>
  <si>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</si>
  <si>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</si>
  <si>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</si>
  <si>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</si>
  <si>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</si>
  <si>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</si>
  <si>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</si>
  <si>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</si>
  <si>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</si>
  <si>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</si>
  <si>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</si>
  <si>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</si>
  <si>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</si>
  <si>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</si>
  <si>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</si>
  <si>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</si>
  <si>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</si>
  <si>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</si>
  <si>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</si>
  <si>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</si>
  <si>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</si>
  <si>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</si>
  <si>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</si>
  <si>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</si>
  <si>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</si>
  <si>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</si>
  <si>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</si>
  <si>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</si>
  <si>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</si>
  <si>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</si>
  <si>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</si>
  <si>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</si>
  <si>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</si>
  <si>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</si>
  <si>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</si>
  <si>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</si>
  <si>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</si>
  <si>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</si>
  <si>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</si>
  <si>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</si>
  <si>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</si>
  <si>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</si>
  <si>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</si>
  <si>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</si>
  <si>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</si>
  <si>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</si>
  <si>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</si>
  <si>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</si>
  <si>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</si>
  <si>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</si>
  <si>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</si>
  <si>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</si>
  <si>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</si>
  <si>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</si>
  <si>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</si>
  <si>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</si>
  <si>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</si>
  <si>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</si>
  <si>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</si>
  <si>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</si>
  <si>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</si>
  <si>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</si>
  <si>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</si>
  <si>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</si>
  <si>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</si>
  <si>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</si>
  <si>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</si>
  <si>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</si>
  <si>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</si>
  <si>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</si>
  <si>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</si>
  <si>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</si>
  <si>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</si>
  <si>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</si>
  <si>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</si>
  <si>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</si>
  <si>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</si>
  <si>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</si>
  <si>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</si>
  <si>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</si>
  <si>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</si>
  <si>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</si>
  <si>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</si>
  <si>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</si>
  <si>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</si>
  <si>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</si>
  <si>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</si>
  <si>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</si>
  <si>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</si>
  <si>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</si>
  <si>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</si>
  <si>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</si>
  <si>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</si>
  <si>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</si>
  <si>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</si>
  <si>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</si>
  <si>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</si>
  <si>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</si>
  <si>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</si>
  <si>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</si>
  <si>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</si>
  <si>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</si>
  <si>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</si>
  <si>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</si>
  <si>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</si>
  <si>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</si>
  <si>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</si>
  <si>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</si>
  <si>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</si>
  <si>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</si>
  <si>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</si>
  <si>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</si>
  <si>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</si>
  <si>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</si>
  <si>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</si>
  <si>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</si>
  <si>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</si>
  <si>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</si>
  <si>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</si>
  <si>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</si>
  <si>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</si>
  <si>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</si>
  <si>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</si>
  <si>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</si>
  <si>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</si>
  <si>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</si>
  <si>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</si>
  <si>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</si>
  <si>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</si>
  <si>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</si>
  <si>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</si>
  <si>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</si>
  <si>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</si>
  <si>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</si>
  <si>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</si>
  <si>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</si>
  <si>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</si>
  <si>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</si>
  <si>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</si>
  <si>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</si>
  <si>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</si>
  <si>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</si>
  <si>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</si>
  <si>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</si>
  <si>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</si>
  <si>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</si>
  <si>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</si>
  <si>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</si>
  <si>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</si>
  <si>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</si>
  <si>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</si>
  <si>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</si>
  <si>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</si>
  <si>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</si>
  <si>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</si>
  <si>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</si>
  <si>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</si>
  <si>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</si>
  <si>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</si>
  <si>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</si>
  <si>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</si>
  <si>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</si>
  <si>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</si>
  <si>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</si>
  <si>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</si>
  <si>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</si>
  <si>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</si>
  <si>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</si>
  <si>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</si>
  <si>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</si>
  <si>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</si>
  <si>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</si>
  <si>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</si>
  <si>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</si>
  <si>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</si>
  <si>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</si>
  <si>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</si>
  <si>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</si>
  <si>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</si>
  <si>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</si>
  <si>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</si>
  <si>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</si>
  <si>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</si>
  <si>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</si>
  <si>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</si>
  <si>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</si>
  <si>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</si>
  <si>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</si>
  <si>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</si>
  <si>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</si>
  <si>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</si>
  <si>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</si>
  <si>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</si>
  <si>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</si>
  <si>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</si>
  <si>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</si>
  <si>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</si>
  <si>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</si>
  <si>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</si>
  <si>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</si>
  <si>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</si>
  <si>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</si>
  <si>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</si>
  <si>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</si>
  <si>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</si>
  <si>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</si>
  <si>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</si>
  <si>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</si>
  <si>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</si>
  <si>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</si>
  <si>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</si>
  <si>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</si>
  <si>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</si>
  <si>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</si>
  <si>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</si>
  <si>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</si>
  <si>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</si>
  <si>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</si>
  <si>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</si>
  <si>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</si>
  <si>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</si>
  <si>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</si>
  <si>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</si>
  <si>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</si>
  <si>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</si>
  <si>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</si>
  <si>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</si>
  <si>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</si>
  <si>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</si>
  <si>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</si>
  <si>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</si>
  <si>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</si>
  <si>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</si>
  <si>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</si>
  <si>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</si>
  <si>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</si>
  <si>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</si>
  <si>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</si>
  <si>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</si>
  <si>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</si>
  <si>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</si>
  <si>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</si>
  <si>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</si>
  <si>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</si>
  <si>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</si>
  <si>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</si>
  <si>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</si>
  <si>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</si>
  <si>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</si>
  <si>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</si>
  <si>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</si>
  <si>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</si>
  <si>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</si>
  <si>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</si>
  <si>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</si>
  <si>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</si>
  <si>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</si>
  <si>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</si>
  <si>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</si>
  <si>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</si>
  <si>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</si>
  <si>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</si>
  <si>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</si>
  <si>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</si>
  <si>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</si>
  <si>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</si>
  <si>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</si>
  <si>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</si>
  <si>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</si>
  <si>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</si>
  <si>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</si>
  <si>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</si>
  <si>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</si>
  <si>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</si>
  <si>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</si>
  <si>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</si>
  <si>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</si>
  <si>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</si>
  <si>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</si>
  <si>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</si>
  <si>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</si>
  <si>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</si>
  <si>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</si>
  <si>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</si>
  <si>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</si>
  <si>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</si>
  <si>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</si>
  <si>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</si>
  <si>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</si>
  <si>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</si>
  <si>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</si>
  <si>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</si>
  <si>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</si>
  <si>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</si>
  <si>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</si>
  <si>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</si>
  <si>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</si>
  <si>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</si>
  <si>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</si>
  <si>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</si>
  <si>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</si>
  <si>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</si>
  <si>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</si>
  <si>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</si>
  <si>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</si>
  <si>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</si>
  <si>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</si>
  <si>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</si>
  <si>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</si>
  <si>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</si>
  <si>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</si>
  <si>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</si>
  <si>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</si>
  <si>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</si>
  <si>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</si>
  <si>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</si>
  <si>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</si>
  <si>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</si>
  <si>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</si>
  <si>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</si>
  <si>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</si>
  <si>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</si>
  <si>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</si>
  <si>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</si>
  <si>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</si>
  <si>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</si>
  <si>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</si>
  <si>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</si>
  <si>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</si>
  <si>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</si>
  <si>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</si>
  <si>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</si>
  <si>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</si>
  <si>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</si>
  <si>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</si>
  <si>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</si>
  <si>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</si>
  <si>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</si>
  <si>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</si>
  <si>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</si>
  <si>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</si>
  <si>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</si>
  <si>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</si>
  <si>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</si>
  <si>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</si>
  <si>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</si>
  <si>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</si>
  <si>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</si>
  <si>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</si>
  <si>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</si>
  <si>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</si>
  <si>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</si>
  <si>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</si>
  <si>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</si>
  <si>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</si>
  <si>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</si>
  <si>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</si>
  <si>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</si>
  <si>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</si>
  <si>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</si>
  <si>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</si>
  <si>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</si>
  <si>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</si>
  <si>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</si>
  <si>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</si>
  <si>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</si>
  <si>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</si>
  <si>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</si>
  <si>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</si>
  <si>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</si>
  <si>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</si>
  <si>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</si>
  <si>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</si>
  <si>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</si>
  <si>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</si>
  <si>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</si>
  <si>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</si>
  <si>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</si>
  <si>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</si>
  <si>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</si>
  <si>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</si>
  <si>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</si>
  <si>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</si>
  <si>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</si>
  <si>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</si>
  <si>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</si>
  <si>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</si>
  <si>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</si>
  <si>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</si>
  <si>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</si>
  <si>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</si>
  <si>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</si>
  <si>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</si>
  <si>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</si>
  <si>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</si>
  <si>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</si>
  <si>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</si>
  <si>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</si>
  <si>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</si>
  <si>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</si>
  <si>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</si>
  <si>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</si>
  <si>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</si>
  <si>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</si>
  <si>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</si>
  <si>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</si>
  <si>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</si>
  <si>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</si>
  <si>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</si>
  <si>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</si>
  <si>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</si>
  <si>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</si>
  <si>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</si>
  <si>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</si>
  <si>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</si>
  <si>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</si>
  <si>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</si>
  <si>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</si>
  <si>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</si>
  <si>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</si>
  <si>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</si>
  <si>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</si>
  <si>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</si>
  <si>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</si>
  <si>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</si>
  <si>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</si>
  <si>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</si>
  <si>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</si>
  <si>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</si>
  <si>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</si>
  <si>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</si>
  <si>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</si>
  <si>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</si>
  <si>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</si>
  <si>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</si>
  <si>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</si>
  <si>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</si>
  <si>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</si>
  <si>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</si>
  <si>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</si>
  <si>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</si>
  <si>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</si>
  <si>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</si>
  <si>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</si>
  <si>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</si>
  <si>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</si>
  <si>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</si>
  <si>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</si>
  <si>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</si>
  <si>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</si>
  <si>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</si>
  <si>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</si>
  <si>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</si>
  <si>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</si>
  <si>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</si>
  <si>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</si>
  <si>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</si>
  <si>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</si>
  <si>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</si>
  <si>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</si>
  <si>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</si>
  <si>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</si>
  <si>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</si>
  <si>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</si>
  <si>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</si>
  <si>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</si>
  <si>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</si>
  <si>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</si>
  <si>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</si>
  <si>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</si>
  <si>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</si>
  <si>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</si>
  <si>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</si>
  <si>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</si>
  <si>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</si>
  <si>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</si>
  <si>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</si>
  <si>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</si>
  <si>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</si>
  <si>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</si>
  <si>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</si>
  <si>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</si>
  <si>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</si>
  <si>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</si>
  <si>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</si>
  <si>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</si>
  <si>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</si>
  <si>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</si>
  <si>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</si>
  <si>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</si>
  <si>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</si>
  <si>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</si>
  <si>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</si>
  <si>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</si>
  <si>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</si>
  <si>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</si>
  <si>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</si>
  <si>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</si>
  <si>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</si>
  <si>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</si>
  <si>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</si>
  <si>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</si>
  <si>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</si>
  <si>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</si>
  <si>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</si>
  <si>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</si>
  <si>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</si>
  <si>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</si>
  <si>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</si>
  <si>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</si>
  <si>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</si>
  <si>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</si>
  <si>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</si>
  <si>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</si>
  <si>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</si>
  <si>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</si>
  <si>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</si>
  <si>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</si>
  <si>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</si>
  <si>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</si>
  <si>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</si>
  <si>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</si>
  <si>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</si>
  <si>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</si>
  <si>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</si>
  <si>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</si>
  <si>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</si>
  <si>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</si>
  <si>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</si>
  <si>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</si>
  <si>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</si>
  <si>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</si>
  <si>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</si>
  <si>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</si>
  <si>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</si>
  <si>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</si>
  <si>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</si>
  <si>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</si>
  <si>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</si>
  <si>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</si>
  <si>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</si>
  <si>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</si>
  <si>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</si>
  <si>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</si>
  <si>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</si>
  <si>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</si>
  <si>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</si>
  <si>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</si>
  <si>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</si>
  <si>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</si>
  <si>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</si>
  <si>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</si>
  <si>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</si>
  <si>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</si>
  <si>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</si>
  <si>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</si>
  <si>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</si>
  <si>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</si>
  <si>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</si>
  <si>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</si>
  <si>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</si>
  <si>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</si>
  <si>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</si>
  <si>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</si>
  <si>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</si>
  <si>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</si>
  <si>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</si>
  <si>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</si>
  <si>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</si>
  <si>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</si>
  <si>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</si>
  <si>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</si>
  <si>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</si>
  <si>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</si>
  <si>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</si>
  <si>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</si>
  <si>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</si>
  <si>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</si>
  <si>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</si>
  <si>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</si>
  <si>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</si>
  <si>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</si>
  <si>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</si>
  <si>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</si>
  <si>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</si>
  <si>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</si>
  <si>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</si>
  <si>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</si>
  <si>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</si>
  <si>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</si>
  <si>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</si>
  <si>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</si>
  <si>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</si>
  <si>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</si>
  <si>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</si>
  <si>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</si>
  <si>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</si>
  <si>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</si>
  <si>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</si>
  <si>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</si>
  <si>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</si>
  <si>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</si>
  <si>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</si>
  <si>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</si>
  <si>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</si>
  <si>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</si>
  <si>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</si>
  <si>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</si>
  <si>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</si>
  <si>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</si>
  <si>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</si>
  <si>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</si>
  <si>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</si>
  <si>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</si>
  <si>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</si>
  <si>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</si>
  <si>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</si>
  <si>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</si>
  <si>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</si>
  <si>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</si>
  <si>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</si>
  <si>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</si>
  <si>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</si>
  <si>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</si>
  <si>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</si>
  <si>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</si>
  <si>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</si>
  <si>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</si>
  <si>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</si>
  <si>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</si>
  <si>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</si>
  <si>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</si>
  <si>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</si>
  <si>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</si>
  <si>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</si>
  <si>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</si>
  <si>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</si>
  <si>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</si>
  <si>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</si>
  <si>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</si>
  <si>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</si>
  <si>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</si>
  <si>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</si>
  <si>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</si>
  <si>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</si>
  <si>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</si>
  <si>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</si>
  <si>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</si>
  <si>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</si>
  <si>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</si>
  <si>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</si>
  <si>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</si>
  <si>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</si>
  <si>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</si>
  <si>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</si>
  <si>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</si>
  <si>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</si>
  <si>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</si>
  <si>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</si>
  <si>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</si>
  <si>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</si>
  <si>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</si>
  <si>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</si>
  <si>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</si>
  <si>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</si>
  <si>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</si>
  <si>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</si>
  <si>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</si>
  <si>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</si>
  <si>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</si>
  <si>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</si>
  <si>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</si>
  <si>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</si>
  <si>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</si>
  <si>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</si>
  <si>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</si>
  <si>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</si>
  <si>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</si>
  <si>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</si>
  <si>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</si>
  <si>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</si>
  <si>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</si>
  <si>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</si>
  <si>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</si>
  <si>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</si>
  <si>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</si>
  <si>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</si>
  <si>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</si>
  <si>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</si>
  <si>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</si>
  <si>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</si>
  <si>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</si>
  <si>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</si>
  <si>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</si>
  <si>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</si>
  <si>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</si>
  <si>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</si>
  <si>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</si>
  <si>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</si>
  <si>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</si>
  <si>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</si>
  <si>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</si>
  <si>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</si>
  <si>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</si>
  <si>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</si>
  <si>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</si>
  <si>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</si>
  <si>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</si>
  <si>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</si>
  <si>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</si>
  <si>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</si>
  <si>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</si>
  <si>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</si>
  <si>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</si>
  <si>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</si>
  <si>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</si>
  <si>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</si>
  <si>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</si>
  <si>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</si>
  <si>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</si>
  <si>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</si>
  <si>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</si>
  <si>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</si>
  <si>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</si>
  <si>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</si>
  <si>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</si>
  <si>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</si>
  <si>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</si>
  <si>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</si>
  <si>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</si>
  <si>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</si>
  <si>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</si>
  <si>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</si>
  <si>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</si>
  <si>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</si>
  <si>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</si>
  <si>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</si>
  <si>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</si>
  <si>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</si>
  <si>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</si>
  <si>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</si>
  <si>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</si>
  <si>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</si>
  <si>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</si>
  <si>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</si>
  <si>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</si>
  <si>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</si>
  <si>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</si>
  <si>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</si>
  <si>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</si>
  <si>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</si>
  <si>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</si>
  <si>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</si>
  <si>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</si>
  <si>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</si>
  <si>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</si>
  <si>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</si>
  <si>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</si>
  <si>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</si>
  <si>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</si>
  <si>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</si>
  <si>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</si>
  <si>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</si>
  <si>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</si>
  <si>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</si>
  <si>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</si>
  <si>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</si>
  <si>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</si>
  <si>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</si>
  <si>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</si>
  <si>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</si>
  <si>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</si>
  <si>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</si>
  <si>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</si>
  <si>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</si>
  <si>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</si>
  <si>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</si>
  <si>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</si>
  <si>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</si>
  <si>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</si>
  <si>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</si>
  <si>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</si>
  <si>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</si>
  <si>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</si>
  <si>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</si>
  <si>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</si>
  <si>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</si>
  <si>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</si>
  <si>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</si>
  <si>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</si>
  <si>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</si>
  <si>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</si>
  <si>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</si>
  <si>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</si>
  <si>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</si>
  <si>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</si>
  <si>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</si>
  <si>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</si>
  <si>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</si>
  <si>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</si>
  <si>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</si>
  <si>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</si>
  <si>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</si>
  <si>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</si>
  <si>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</si>
  <si>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</si>
  <si>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</si>
  <si>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</si>
  <si>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</si>
  <si>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</si>
  <si>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</si>
  <si>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</si>
  <si>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</si>
  <si>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</si>
  <si>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</si>
  <si>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</si>
  <si>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</si>
  <si>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</si>
  <si>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</si>
  <si>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</si>
  <si>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</si>
  <si>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</si>
  <si>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</si>
  <si>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</si>
  <si>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</si>
  <si>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</si>
  <si>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</si>
  <si>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</si>
  <si>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</si>
  <si>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</si>
  <si>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</si>
  <si>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</si>
  <si>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</si>
  <si>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</si>
  <si>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</si>
  <si>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</si>
  <si>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</si>
  <si>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</si>
  <si>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</si>
  <si>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</si>
  <si>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</si>
  <si>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</si>
  <si>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</si>
  <si>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</si>
  <si>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</si>
  <si>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</si>
  <si>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</si>
  <si>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</si>
  <si>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</si>
  <si>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</si>
  <si>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</si>
  <si>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</si>
  <si>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</si>
  <si>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</si>
  <si>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</si>
  <si>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</si>
  <si>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</si>
  <si>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</si>
  <si>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</si>
  <si>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</si>
  <si>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</si>
  <si>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</si>
  <si>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</si>
  <si>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</si>
  <si>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</si>
  <si>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</si>
  <si>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</si>
  <si>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</si>
  <si>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</si>
  <si>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</si>
  <si>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</si>
  <si>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</si>
  <si>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</si>
  <si>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</si>
  <si>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</si>
  <si>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</si>
  <si>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</si>
  <si>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</si>
  <si>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</si>
  <si>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</si>
  <si>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</si>
  <si>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</si>
  <si>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</si>
  <si>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</si>
  <si>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</si>
  <si>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</si>
  <si>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</si>
  <si>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</si>
  <si>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</si>
  <si>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</si>
  <si>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</si>
  <si>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</si>
  <si>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</si>
  <si>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</si>
  <si>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</si>
  <si>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</si>
  <si>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</si>
  <si>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</si>
  <si>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</si>
  <si>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</si>
  <si>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</si>
  <si>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</si>
  <si>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</si>
  <si>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</si>
  <si>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</si>
  <si>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</si>
  <si>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</si>
  <si>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</si>
  <si>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</si>
  <si>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</si>
  <si>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</si>
  <si>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</si>
  <si>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</si>
  <si>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</si>
  <si>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</si>
  <si>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</si>
  <si>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</si>
  <si>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</si>
  <si>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</si>
  <si>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</si>
  <si>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</si>
  <si>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</si>
  <si>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</si>
  <si>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</si>
  <si>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</si>
  <si>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</si>
  <si>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</si>
  <si>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</si>
  <si>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</si>
  <si>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</si>
  <si>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</si>
  <si>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</si>
  <si>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</si>
  <si>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</si>
  <si>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</si>
  <si>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</si>
  <si>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</si>
  <si>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</si>
  <si>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</si>
  <si>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</si>
  <si>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</si>
  <si>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</si>
  <si>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</si>
  <si>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</si>
  <si>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</si>
  <si>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</si>
  <si>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</si>
  <si>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</si>
  <si>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</si>
  <si>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</si>
  <si>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</si>
  <si>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</si>
  <si>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</si>
  <si>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</si>
  <si>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</si>
  <si>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</si>
  <si>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</si>
  <si>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</si>
  <si>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</si>
  <si>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</si>
  <si>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</si>
  <si>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</si>
  <si>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</si>
  <si>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</si>
  <si>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</si>
  <si>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</si>
  <si>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</si>
  <si>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</si>
  <si>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</si>
  <si>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</si>
  <si>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</si>
  <si>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</si>
  <si>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</si>
  <si>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</si>
  <si>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</si>
  <si>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</si>
  <si>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</si>
  <si>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</si>
  <si>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</si>
  <si>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</si>
  <si>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</si>
  <si>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</si>
  <si>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</si>
  <si>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</si>
  <si>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</si>
  <si>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</si>
  <si>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</si>
  <si>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</si>
  <si>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</si>
  <si>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</si>
  <si>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</si>
  <si>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</si>
  <si>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</si>
  <si>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</si>
  <si>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</si>
  <si>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</si>
  <si>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</si>
  <si>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</si>
  <si>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</si>
  <si>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</si>
  <si>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</si>
  <si>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</si>
  <si>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</si>
  <si>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</si>
  <si>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</si>
  <si>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</si>
  <si>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</si>
  <si>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</si>
  <si>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</si>
  <si>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</si>
  <si>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</si>
  <si>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</si>
  <si>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</si>
  <si>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</si>
  <si>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</si>
  <si>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</si>
  <si>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</si>
  <si>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</si>
  <si>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</si>
  <si>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</si>
  <si>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</si>
  <si>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</si>
  <si>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</si>
  <si>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</si>
  <si>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</si>
  <si>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</si>
  <si>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</si>
  <si>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</si>
  <si>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</si>
  <si>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</si>
  <si>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</si>
  <si>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</si>
  <si>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</si>
  <si>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</si>
  <si>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</si>
  <si>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</si>
  <si>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</si>
  <si>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</si>
  <si>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</si>
  <si>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</si>
  <si>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</si>
  <si>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</si>
  <si>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</si>
  <si>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</si>
  <si>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</si>
  <si>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</si>
  <si>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</si>
  <si>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</si>
  <si>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</si>
  <si>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</si>
  <si>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</si>
  <si>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</si>
  <si>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</si>
  <si>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</si>
  <si>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</si>
  <si>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</si>
  <si>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</si>
  <si>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</si>
  <si>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</si>
  <si>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</si>
  <si>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</si>
  <si>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</si>
  <si>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</si>
  <si>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</si>
  <si>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</si>
  <si>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</si>
  <si>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</si>
  <si>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</si>
  <si>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</si>
  <si>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</si>
  <si>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</si>
  <si>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</si>
  <si>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</si>
  <si>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</si>
  <si>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</si>
  <si>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</si>
  <si>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</si>
  <si>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</si>
  <si>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</si>
  <si>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</si>
  <si>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</si>
  <si>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</si>
  <si>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</si>
  <si>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</si>
  <si>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</si>
  <si>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</si>
  <si>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</si>
  <si>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</si>
  <si>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</si>
  <si>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</si>
  <si>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</si>
  <si>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</si>
  <si>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</si>
  <si>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</si>
  <si>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</si>
  <si>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</si>
  <si>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</si>
  <si>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</si>
  <si>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</si>
  <si>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</si>
  <si>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</si>
  <si>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</si>
  <si>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</si>
  <si>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</si>
  <si>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</si>
  <si>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</si>
  <si>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</si>
  <si>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</si>
  <si>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</si>
  <si>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</si>
  <si>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</si>
  <si>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</si>
  <si>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</si>
  <si>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</si>
  <si>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</si>
  <si>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</si>
  <si>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</si>
  <si>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</si>
  <si>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</si>
  <si>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</si>
  <si>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</si>
  <si>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</si>
  <si>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</si>
  <si>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</si>
  <si>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</si>
  <si>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</si>
  <si>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</si>
  <si>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</si>
  <si>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</si>
  <si>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</si>
  <si>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</si>
  <si>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</si>
  <si>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</si>
  <si>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</si>
  <si>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</si>
  <si>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</si>
  <si>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</si>
  <si>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</si>
  <si>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</si>
  <si>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</si>
  <si>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</si>
  <si>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</si>
  <si>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</si>
  <si>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</si>
  <si>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</si>
  <si>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</si>
  <si>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</si>
  <si>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</si>
  <si>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</si>
  <si>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</si>
  <si>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</si>
  <si>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</si>
  <si>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</si>
  <si>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</si>
  <si>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</si>
  <si>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</si>
  <si>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</si>
  <si>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</si>
  <si>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</si>
  <si>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</si>
  <si>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</si>
  <si>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</si>
  <si>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</si>
  <si>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</si>
  <si>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</si>
  <si>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</si>
  <si>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</si>
  <si>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</si>
  <si>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</si>
  <si>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</si>
  <si>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</si>
  <si>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</si>
  <si>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</si>
  <si>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</si>
  <si>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</si>
  <si>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</si>
  <si>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</si>
  <si>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</si>
  <si>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</si>
  <si>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</si>
  <si>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</si>
  <si>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</si>
  <si>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</si>
  <si>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</si>
  <si>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</si>
  <si>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</si>
  <si>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</si>
  <si>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</si>
  <si>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</si>
  <si>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</si>
  <si>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</si>
  <si>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</si>
  <si>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</si>
  <si>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</si>
  <si>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</si>
  <si>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</si>
  <si>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</si>
  <si>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</si>
  <si>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</si>
  <si>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</si>
  <si>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</si>
  <si>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</si>
  <si>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</si>
  <si>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</si>
  <si>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</si>
  <si>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</si>
  <si>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</si>
  <si>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</si>
  <si>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</si>
  <si>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</si>
  <si>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</si>
  <si>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</si>
  <si>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</si>
  <si>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</si>
  <si>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</si>
  <si>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</si>
  <si>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</si>
  <si>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</si>
  <si>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</si>
  <si>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</si>
  <si>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</si>
  <si>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</si>
  <si>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</si>
  <si>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</si>
  <si>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</si>
  <si>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</si>
  <si>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</si>
  <si>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</si>
  <si>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</si>
  <si>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</si>
  <si>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</si>
  <si>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</si>
  <si>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</si>
  <si>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</si>
  <si>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</si>
  <si>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</si>
  <si>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</si>
  <si>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</si>
  <si>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</si>
  <si>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</si>
  <si>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</si>
  <si>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</si>
  <si>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</si>
  <si>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</si>
  <si>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</si>
  <si>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</si>
  <si>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</si>
  <si>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</si>
  <si>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</si>
  <si>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</si>
  <si>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</si>
  <si>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</si>
  <si>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</si>
  <si>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</si>
  <si>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</si>
  <si>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</si>
  <si>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</si>
  <si>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</si>
  <si>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</si>
  <si>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</si>
  <si>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</si>
  <si>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</si>
  <si>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</si>
  <si>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</si>
  <si>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</si>
  <si>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</si>
  <si>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</si>
  <si>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</si>
  <si>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</si>
  <si>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</si>
  <si>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</si>
  <si>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</si>
  <si>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</si>
  <si>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</si>
  <si>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</si>
  <si>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</si>
  <si>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</si>
  <si>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</si>
  <si>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</si>
  <si>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</si>
  <si>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</si>
  <si>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</si>
  <si>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</si>
  <si>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</si>
  <si>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</si>
  <si>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</si>
  <si>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</si>
  <si>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</si>
  <si>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</si>
  <si>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</si>
  <si>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</si>
  <si>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</si>
  <si>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</si>
  <si>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</si>
  <si>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</si>
  <si>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</si>
  <si>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</si>
  <si>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</si>
  <si>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</si>
  <si>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</si>
  <si>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</si>
  <si>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</si>
  <si>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</si>
  <si>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</si>
  <si>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</si>
  <si>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</si>
  <si>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</si>
  <si>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</si>
  <si>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</si>
  <si>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</si>
  <si>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</si>
  <si>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</si>
  <si>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</si>
  <si>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</si>
  <si>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</si>
  <si>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</si>
  <si>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</si>
  <si>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</si>
  <si>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</si>
  <si>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</si>
  <si>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</si>
  <si>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</si>
  <si>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</si>
  <si>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</si>
  <si>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</si>
  <si>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</si>
  <si>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</si>
  <si>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</si>
  <si>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</si>
  <si>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</si>
  <si>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</si>
  <si>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</si>
  <si>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</si>
  <si>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</si>
  <si>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</si>
  <si>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</si>
  <si>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</si>
  <si>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</si>
  <si>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</si>
  <si>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</si>
  <si>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</si>
  <si>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</si>
  <si>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</si>
  <si>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</si>
  <si>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</si>
  <si>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</si>
  <si>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</si>
  <si>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</si>
  <si>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</si>
  <si>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</si>
  <si>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</si>
  <si>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</si>
  <si>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</si>
  <si>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</si>
  <si>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</si>
  <si>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</si>
  <si>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</si>
  <si>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</si>
  <si>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</si>
  <si>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</si>
  <si>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</si>
  <si>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</si>
  <si>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</si>
  <si>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</si>
  <si>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</si>
  <si>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</si>
  <si>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</si>
  <si>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</si>
  <si>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</si>
  <si>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</si>
  <si>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</si>
  <si>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</si>
  <si>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</si>
  <si>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</si>
  <si>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</si>
  <si>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</si>
  <si>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</si>
  <si>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</si>
  <si>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</si>
  <si>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</si>
  <si>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</si>
  <si>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</si>
  <si>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</si>
  <si>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</si>
  <si>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</si>
  <si>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</si>
  <si>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</si>
  <si>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</si>
  <si>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</si>
  <si>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</si>
  <si>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</si>
  <si>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</si>
  <si>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</si>
  <si>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</si>
  <si>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</si>
  <si>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</si>
  <si>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</si>
  <si>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</si>
  <si>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</si>
  <si>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</si>
  <si>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</si>
  <si>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</si>
  <si>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</si>
  <si>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</si>
  <si>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</si>
  <si>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</si>
  <si>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</si>
  <si>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</si>
  <si>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</si>
  <si>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</si>
  <si>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</si>
  <si>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</si>
  <si>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</si>
  <si>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</si>
  <si>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</si>
  <si>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</si>
  <si>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</si>
  <si>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</si>
  <si>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</si>
  <si>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</si>
  <si>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</si>
  <si>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</si>
  <si>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</si>
  <si>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</si>
  <si>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</si>
  <si>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</si>
  <si>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</si>
  <si>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</si>
  <si>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</si>
  <si>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</si>
  <si>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</si>
  <si>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</si>
  <si>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</si>
  <si>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</si>
  <si>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</si>
  <si>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</si>
  <si>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</si>
  <si>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</si>
  <si>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</si>
  <si>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</si>
  <si>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</si>
  <si>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</si>
  <si>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</si>
  <si>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</si>
  <si>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</si>
  <si>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</si>
  <si>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</si>
  <si>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</si>
  <si>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</si>
  <si>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</si>
  <si>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</si>
  <si>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</si>
  <si>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</si>
  <si>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</si>
  <si>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</si>
  <si>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</si>
  <si>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</si>
  <si>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</si>
  <si>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</si>
  <si>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</si>
  <si>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</si>
  <si>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</si>
  <si>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</si>
  <si>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</si>
  <si>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</si>
  <si>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</si>
  <si>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</si>
  <si>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</si>
  <si>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</si>
  <si>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</si>
  <si>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</si>
  <si>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</si>
  <si>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</si>
  <si>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</si>
  <si>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</si>
  <si>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</si>
  <si>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</si>
  <si>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</si>
  <si>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</si>
  <si>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</si>
  <si>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</si>
  <si>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</si>
  <si>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</si>
  <si>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</si>
  <si>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</si>
  <si>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</si>
  <si>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</si>
  <si>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</si>
  <si>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</si>
  <si>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</si>
  <si>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</si>
  <si>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</si>
  <si>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</si>
  <si>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</si>
  <si>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</si>
  <si>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</si>
  <si>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</si>
  <si>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</si>
  <si>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</si>
  <si>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</si>
  <si>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</si>
  <si>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</si>
  <si>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</si>
  <si>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</si>
  <si>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</si>
  <si>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</si>
  <si>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</si>
  <si>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</si>
  <si>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</si>
  <si>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</si>
  <si>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</si>
  <si>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</si>
  <si>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</si>
  <si>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</si>
  <si>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</si>
  <si>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</si>
  <si>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</si>
  <si>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</si>
  <si>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</si>
  <si>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</si>
  <si>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</si>
  <si>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</si>
  <si>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</si>
  <si>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</si>
  <si>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</si>
  <si>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</si>
  <si>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</si>
  <si>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</si>
  <si>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</si>
  <si>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</si>
  <si>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</si>
  <si>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</si>
  <si>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</si>
  <si>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</si>
  <si>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</si>
  <si>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</si>
  <si>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</si>
  <si>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</si>
  <si>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</si>
  <si>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</si>
  <si>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</si>
  <si>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</si>
  <si>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</si>
  <si>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</si>
  <si>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</si>
  <si>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</si>
  <si>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</si>
  <si>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</si>
  <si>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</si>
  <si>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</si>
  <si>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</si>
  <si>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</si>
  <si>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</si>
  <si>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</si>
  <si>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</si>
  <si>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</si>
  <si>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</si>
  <si>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</si>
  <si>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</si>
  <si>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</si>
  <si>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</si>
  <si>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</si>
  <si>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</si>
  <si>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</si>
  <si>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</si>
  <si>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</si>
  <si>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</si>
  <si>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</si>
  <si>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</si>
  <si>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</si>
  <si>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</si>
  <si>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</si>
  <si>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</si>
  <si>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</si>
  <si>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</si>
  <si>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</si>
  <si>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</si>
  <si>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</si>
  <si>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</si>
  <si>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</si>
  <si>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</si>
  <si>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</si>
  <si>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</si>
  <si>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</si>
  <si>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</si>
  <si>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</si>
  <si>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</si>
  <si>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</si>
  <si>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</si>
  <si>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</si>
  <si>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</si>
  <si>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</si>
  <si>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</si>
  <si>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</si>
  <si>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</si>
  <si>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</si>
  <si>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</si>
  <si>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</si>
  <si>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</si>
  <si>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</si>
  <si>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</si>
  <si>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</si>
  <si>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</si>
  <si>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</si>
  <si>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</si>
  <si>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</si>
  <si>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</si>
  <si>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</si>
  <si>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</si>
  <si>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</si>
  <si>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</si>
  <si>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</si>
  <si>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</si>
  <si>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</si>
  <si>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</si>
  <si>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</si>
  <si>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</si>
  <si>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</si>
  <si>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</si>
  <si>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</si>
  <si>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</si>
  <si>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</si>
  <si>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</si>
  <si>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</si>
  <si>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</si>
  <si>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</si>
  <si>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</si>
  <si>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</si>
  <si>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</si>
  <si>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</si>
  <si>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</si>
  <si>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</si>
  <si>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</si>
  <si>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</si>
  <si>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</si>
  <si>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</si>
  <si>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</si>
  <si>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</si>
  <si>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</si>
  <si>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</si>
  <si>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</si>
  <si>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</si>
  <si>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</si>
  <si>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</si>
  <si>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</si>
  <si>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</si>
  <si>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</si>
  <si>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</si>
  <si>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</si>
  <si>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</si>
  <si>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</si>
  <si>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</si>
  <si>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</si>
  <si>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</si>
  <si>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</si>
  <si>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</si>
  <si>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</si>
  <si>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</si>
  <si>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</si>
  <si>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</si>
  <si>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</si>
  <si>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</si>
  <si>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</si>
  <si>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</si>
  <si>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</si>
  <si>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</si>
  <si>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</si>
  <si>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</si>
  <si>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</si>
  <si>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</si>
  <si>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</si>
  <si>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</si>
  <si>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</si>
  <si>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</si>
  <si>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</si>
  <si>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</si>
  <si>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</si>
  <si>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</si>
  <si>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</si>
  <si>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</si>
  <si>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</si>
  <si>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</si>
  <si>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</si>
  <si>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</si>
  <si>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</si>
  <si>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</si>
  <si>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</si>
  <si>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</si>
  <si>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</si>
  <si>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</si>
  <si>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</si>
  <si>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</si>
  <si>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</si>
  <si>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</si>
  <si>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</si>
  <si>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</si>
  <si>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</si>
  <si>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</si>
  <si>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</si>
  <si>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</si>
  <si>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</si>
  <si>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</si>
  <si>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</si>
  <si>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</si>
  <si>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</si>
  <si>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</si>
  <si>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</si>
  <si>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</si>
  <si>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</si>
  <si>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</si>
  <si>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</si>
  <si>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</si>
  <si>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</si>
  <si>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</si>
  <si>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</si>
  <si>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</si>
  <si>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</si>
  <si>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</si>
  <si>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</si>
  <si>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</si>
  <si>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</si>
  <si>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</si>
  <si>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</si>
  <si>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</si>
  <si>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</si>
  <si>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</si>
  <si>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</si>
  <si>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</si>
  <si>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</si>
  <si>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</si>
  <si>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</si>
  <si>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</si>
  <si>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</si>
  <si>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</si>
  <si>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</si>
  <si>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</si>
  <si>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</si>
  <si>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</si>
  <si>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</si>
  <si>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</si>
  <si>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</si>
  <si>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</si>
  <si>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</si>
  <si>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</si>
  <si>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</si>
  <si>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</si>
  <si>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</si>
  <si>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</si>
  <si>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</si>
  <si>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</si>
  <si>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</si>
  <si>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</si>
  <si>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</si>
  <si>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</si>
  <si>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</si>
  <si>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</si>
  <si>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</si>
  <si>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</si>
  <si>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</si>
  <si>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</si>
  <si>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</si>
  <si>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</si>
  <si>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</si>
  <si>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</si>
  <si>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</si>
  <si>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</si>
  <si>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</si>
  <si>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</si>
  <si>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</si>
  <si>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</si>
  <si>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</si>
  <si>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</si>
  <si>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</si>
  <si>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</si>
  <si>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</si>
  <si>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</si>
  <si>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</si>
  <si>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</si>
  <si>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</si>
  <si>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</si>
  <si>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</si>
  <si>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</si>
  <si>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</si>
  <si>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</si>
  <si>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</si>
  <si>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</si>
  <si>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</si>
  <si>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</si>
  <si>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</si>
  <si>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</si>
  <si>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</si>
  <si>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</si>
  <si>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</si>
  <si>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</si>
  <si>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</si>
  <si>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</si>
  <si>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</si>
  <si>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</si>
  <si>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</si>
  <si>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</si>
  <si>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</si>
  <si>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</si>
  <si>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</si>
  <si>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</si>
  <si>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</si>
  <si>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</si>
  <si>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</si>
  <si>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</si>
  <si>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</si>
  <si>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</si>
  <si>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</si>
  <si>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</si>
  <si>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</si>
  <si>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</si>
  <si>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</si>
  <si>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</si>
  <si>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</si>
  <si>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</si>
  <si>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</si>
  <si>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</si>
  <si>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</si>
  <si>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</si>
  <si>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</si>
  <si>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</si>
  <si>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</si>
  <si>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</si>
  <si>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</si>
  <si>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</si>
  <si>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</si>
  <si>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</si>
  <si>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</si>
  <si>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</si>
  <si>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</si>
  <si>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</si>
  <si>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</si>
  <si>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</si>
  <si>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</si>
  <si>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</si>
  <si>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</si>
  <si>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</si>
  <si>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</si>
  <si>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</si>
  <si>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</si>
  <si>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</si>
  <si>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</si>
  <si>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</si>
  <si>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</si>
  <si>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</si>
  <si>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</si>
  <si>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</si>
  <si>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</si>
  <si>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</si>
  <si>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</si>
  <si>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</si>
  <si>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</si>
  <si>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</si>
  <si>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</si>
  <si>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</si>
  <si>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</si>
  <si>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</si>
  <si>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</si>
  <si>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</si>
  <si>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</si>
  <si>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</si>
  <si>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</si>
  <si>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</si>
  <si>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</si>
  <si>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</si>
  <si>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</si>
  <si>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</si>
  <si>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</si>
  <si>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</si>
  <si>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</si>
  <si>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</si>
  <si>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</si>
  <si>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</si>
  <si>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</si>
  <si>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</si>
  <si>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</si>
  <si>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</si>
  <si>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</si>
  <si>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</si>
  <si>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</si>
  <si>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</si>
  <si>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</si>
  <si>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</si>
  <si>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</si>
  <si>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</si>
  <si>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</si>
  <si>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</si>
  <si>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</si>
  <si>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</si>
  <si>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</si>
  <si>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</si>
  <si>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</si>
  <si>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</si>
  <si>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</si>
  <si>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</si>
  <si>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</si>
  <si>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</si>
  <si>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</si>
  <si>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</si>
  <si>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</si>
  <si>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</si>
  <si>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</si>
  <si>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</si>
  <si>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</si>
  <si>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</si>
  <si>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</si>
  <si>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</si>
  <si>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</si>
  <si>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</si>
  <si>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</si>
  <si>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</si>
  <si>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</si>
  <si>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</si>
  <si>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</si>
  <si>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</si>
  <si>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</si>
  <si>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</si>
  <si>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</si>
  <si>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</si>
  <si>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</si>
  <si>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</si>
  <si>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</si>
  <si>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</si>
  <si>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</si>
  <si>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</si>
  <si>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</si>
  <si>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</si>
  <si>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</si>
  <si>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</si>
  <si>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</si>
  <si>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</si>
  <si>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</si>
  <si>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</si>
  <si>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</si>
  <si>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</si>
  <si>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</si>
  <si>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</si>
  <si>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</si>
  <si>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</si>
  <si>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</si>
  <si>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</si>
  <si>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</si>
  <si>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</si>
  <si>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</si>
  <si>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</si>
  <si>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</si>
  <si>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</si>
  <si>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</si>
  <si>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</si>
  <si>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</si>
  <si>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</si>
  <si>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</si>
  <si>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</si>
  <si>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</si>
  <si>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</si>
  <si>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</si>
  <si>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</si>
  <si>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</si>
  <si>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</si>
  <si>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</si>
  <si>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</si>
  <si>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</si>
  <si>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</si>
  <si>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</si>
  <si>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</si>
  <si>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</si>
  <si>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</si>
  <si>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</si>
  <si>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</si>
  <si>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</si>
  <si>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</si>
  <si>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</si>
  <si>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</si>
  <si>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</si>
  <si>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</si>
  <si>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</si>
  <si>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</si>
  <si>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</si>
  <si>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</si>
  <si>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</si>
  <si>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</si>
  <si>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</si>
  <si>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</si>
  <si>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</si>
  <si>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</si>
  <si>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</si>
  <si>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</si>
  <si>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</si>
  <si>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</si>
  <si>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</si>
  <si>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</si>
  <si>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</si>
  <si>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</si>
  <si>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</si>
  <si>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</si>
  <si>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</si>
  <si>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</si>
  <si>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</si>
  <si>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</si>
  <si>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</si>
  <si>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</si>
  <si>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</si>
  <si>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</si>
  <si>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</si>
  <si>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</si>
  <si>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</si>
  <si>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</si>
  <si>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</si>
  <si>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</si>
  <si>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</si>
  <si>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</si>
  <si>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</si>
  <si>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</si>
  <si>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</si>
  <si>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</si>
  <si>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</si>
  <si>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</si>
  <si>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</si>
  <si>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</si>
  <si>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</si>
  <si>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</si>
  <si>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</si>
  <si>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</si>
  <si>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</si>
  <si>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</si>
  <si>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</si>
  <si>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</si>
  <si>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</si>
  <si>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</si>
  <si>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</si>
  <si>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</si>
  <si>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</si>
  <si>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</si>
  <si>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</si>
  <si>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</si>
  <si>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</si>
  <si>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</si>
  <si>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</si>
  <si>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</si>
  <si>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</si>
  <si>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</si>
  <si>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</si>
  <si>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</si>
  <si>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</si>
  <si>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</si>
  <si>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</si>
  <si>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</si>
  <si>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</si>
  <si>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</si>
  <si>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</si>
  <si>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</si>
  <si>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</si>
  <si>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</si>
  <si>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</si>
  <si>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</si>
  <si>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</si>
  <si>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</si>
  <si>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</si>
  <si>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</si>
  <si>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</si>
  <si>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</si>
  <si>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</si>
  <si>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</si>
  <si>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</si>
  <si>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</si>
  <si>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</si>
  <si>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</si>
  <si>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</si>
  <si>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</si>
  <si>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</si>
  <si>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</si>
  <si>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</si>
  <si>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</si>
  <si>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</si>
  <si>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</si>
  <si>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</si>
  <si>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</si>
  <si>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</si>
  <si>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</si>
  <si>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</si>
  <si>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</si>
  <si>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</si>
  <si>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</si>
  <si>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</si>
  <si>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</si>
  <si>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</si>
  <si>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</si>
  <si>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</si>
  <si>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</si>
  <si>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</si>
  <si>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</si>
  <si>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</si>
  <si>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</si>
  <si>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</si>
  <si>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</si>
  <si>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</si>
  <si>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</si>
  <si>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</si>
  <si>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</si>
  <si>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</si>
  <si>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</si>
  <si>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</si>
  <si>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</si>
  <si>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</si>
  <si>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</si>
  <si>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</si>
  <si>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</si>
  <si>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</si>
  <si>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</si>
  <si>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</si>
  <si>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</si>
  <si>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</si>
  <si>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</si>
  <si>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</si>
  <si>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</si>
  <si>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</si>
  <si>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</si>
  <si>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</si>
  <si>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</si>
  <si>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</si>
  <si>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</si>
  <si>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</si>
  <si>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</si>
  <si>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</si>
  <si>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</si>
  <si>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</si>
  <si>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</si>
  <si>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</si>
  <si>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</si>
  <si>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</si>
  <si>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</si>
  <si>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</si>
  <si>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</si>
  <si>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</si>
  <si>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</si>
  <si>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</si>
  <si>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</si>
  <si>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</si>
  <si>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</si>
  <si>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</si>
  <si>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</si>
  <si>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</si>
  <si>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</si>
  <si>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</si>
  <si>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</si>
  <si>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</si>
  <si>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</si>
  <si>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</si>
  <si>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</si>
  <si>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</si>
  <si>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</si>
  <si>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</si>
  <si>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</si>
  <si>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</si>
  <si>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</si>
  <si>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</si>
  <si>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</si>
  <si>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</si>
  <si>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</si>
  <si>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</si>
  <si>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</si>
  <si>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</si>
  <si>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</si>
  <si>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</si>
  <si>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</si>
  <si>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</si>
  <si>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</si>
  <si>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</si>
  <si>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</si>
  <si>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</si>
  <si>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</si>
  <si>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</si>
  <si>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</si>
  <si>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</si>
  <si>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</si>
  <si>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</si>
  <si>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</si>
  <si>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</si>
  <si>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</si>
  <si>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</si>
  <si>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</si>
  <si>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</si>
  <si>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</si>
  <si>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</si>
  <si>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</si>
  <si>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</si>
  <si>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</si>
  <si>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</si>
  <si>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</si>
  <si>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</si>
  <si>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</si>
  <si>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</si>
  <si>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</si>
  <si>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</si>
  <si>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</si>
  <si>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</si>
  <si>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</si>
  <si>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</si>
  <si>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</si>
  <si>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</si>
  <si>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</si>
  <si>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</si>
  <si>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</si>
  <si>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</si>
  <si>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</si>
  <si>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</si>
  <si>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</si>
  <si>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</si>
  <si>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</si>
  <si>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</si>
  <si>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</si>
  <si>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</si>
  <si>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</si>
  <si>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</si>
  <si>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</si>
  <si>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</si>
  <si>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</si>
  <si>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</si>
  <si>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</si>
  <si>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</si>
  <si>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</si>
  <si>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</si>
  <si>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</si>
  <si>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</si>
  <si>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</si>
  <si>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</si>
  <si>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</si>
  <si>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</si>
  <si>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</si>
  <si>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</si>
  <si>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</si>
  <si>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</si>
  <si>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</si>
  <si>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</si>
  <si>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</si>
  <si>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</si>
  <si>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</si>
  <si>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</si>
  <si>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</si>
  <si>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</si>
  <si>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</si>
  <si>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</si>
  <si>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</si>
  <si>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</si>
  <si>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</si>
  <si>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</si>
  <si>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</si>
  <si>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</si>
  <si>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</si>
  <si>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</si>
  <si>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</si>
  <si>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</si>
  <si>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</si>
  <si>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</si>
  <si>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</si>
  <si>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</si>
  <si>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</si>
  <si>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</si>
  <si>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</si>
  <si>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</si>
  <si>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</si>
  <si>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</si>
  <si>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</si>
  <si>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</si>
  <si>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</si>
  <si>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</si>
  <si>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</si>
  <si>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</si>
  <si>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</si>
  <si>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</si>
  <si>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</si>
  <si>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</si>
  <si>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</si>
  <si>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</si>
  <si>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</si>
  <si>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</si>
  <si>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</si>
  <si>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</si>
  <si>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</si>
  <si>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</si>
  <si>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</si>
  <si>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</si>
  <si>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</si>
  <si>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</si>
  <si>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</si>
  <si>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</si>
  <si>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</si>
  <si>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</si>
  <si>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</si>
  <si>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</si>
  <si>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</si>
  <si>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</si>
  <si>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</si>
  <si>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</si>
  <si>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</si>
  <si>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</si>
  <si>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</si>
  <si>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</si>
  <si>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</si>
  <si>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</si>
  <si>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</si>
  <si>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</si>
  <si>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</si>
  <si>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</si>
  <si>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</si>
  <si>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</si>
  <si>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</si>
  <si>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</si>
  <si>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</si>
  <si>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</si>
  <si>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</si>
  <si>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</si>
  <si>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</si>
  <si>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</si>
  <si>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</si>
  <si>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</si>
  <si>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</si>
  <si>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</si>
  <si>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</si>
  <si>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</si>
  <si>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</si>
  <si>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</si>
  <si>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</si>
  <si>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</si>
  <si>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</si>
  <si>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</si>
  <si>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</si>
  <si>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</si>
  <si>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</si>
  <si>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</si>
  <si>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</si>
  <si>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</si>
  <si>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</si>
  <si>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</si>
  <si>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</si>
  <si>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</si>
  <si>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</si>
  <si>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</si>
  <si>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</si>
  <si>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</si>
  <si>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</si>
  <si>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</si>
  <si>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</si>
  <si>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</si>
  <si>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</si>
  <si>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</si>
  <si>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</si>
  <si>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</si>
  <si>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</si>
  <si>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</si>
  <si>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</si>
  <si>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</si>
  <si>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</si>
  <si>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</si>
  <si>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</si>
  <si>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</si>
  <si>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</si>
  <si>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</si>
  <si>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</si>
  <si>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</si>
  <si>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</si>
  <si>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</si>
  <si>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</si>
  <si>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</si>
  <si>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</si>
  <si>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</si>
  <si>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</si>
  <si>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</si>
  <si>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</si>
  <si>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</si>
  <si>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</si>
  <si>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</si>
  <si>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</si>
  <si>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</si>
  <si>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</si>
  <si>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</si>
  <si>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</si>
  <si>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</si>
  <si>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</si>
  <si>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</si>
  <si>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</si>
  <si>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</si>
  <si>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</si>
  <si>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</si>
  <si>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</si>
  <si>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</si>
  <si>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</si>
  <si>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</si>
  <si>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</si>
  <si>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</si>
  <si>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</si>
  <si>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</si>
  <si>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</si>
  <si>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</si>
  <si>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</si>
  <si>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</si>
  <si>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</si>
  <si>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</si>
  <si>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</si>
  <si>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</si>
  <si>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</si>
  <si>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</si>
  <si>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</si>
  <si>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</si>
  <si>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</si>
  <si>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</si>
  <si>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</si>
  <si>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</si>
  <si>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</si>
  <si>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</si>
  <si>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</si>
  <si>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</si>
  <si>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</si>
  <si>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</si>
  <si>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</si>
  <si>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</si>
  <si>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</si>
  <si>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</si>
  <si>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</si>
  <si>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</si>
  <si>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</si>
  <si>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</si>
  <si>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</si>
  <si>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</si>
  <si>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</si>
  <si>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</si>
  <si>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</si>
  <si>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</si>
  <si>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</si>
  <si>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</si>
  <si>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</si>
  <si>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</si>
  <si>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</si>
  <si>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</si>
  <si>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</si>
  <si>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</si>
  <si>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</si>
  <si>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</si>
  <si>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</si>
  <si>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</si>
  <si>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</si>
  <si>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</si>
  <si>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</si>
  <si>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</si>
  <si>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</si>
  <si>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</si>
  <si>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</si>
  <si>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</si>
  <si>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</si>
  <si>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</si>
  <si>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</si>
  <si>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</si>
  <si>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</si>
  <si>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</si>
  <si>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</si>
  <si>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</si>
  <si>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</si>
  <si>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</si>
  <si>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</si>
  <si>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</si>
  <si>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</si>
  <si>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</si>
  <si>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</si>
  <si>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</si>
  <si>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</si>
  <si>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</si>
  <si>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</si>
  <si>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</si>
  <si>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</si>
  <si>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</si>
  <si>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</si>
  <si>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</si>
  <si>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</si>
  <si>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</si>
  <si>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</si>
  <si>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</si>
  <si>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</si>
  <si>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</si>
  <si>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</si>
  <si>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</si>
  <si>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</si>
  <si>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</si>
  <si>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</si>
  <si>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</si>
  <si>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</si>
  <si>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</si>
  <si>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</si>
  <si>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</si>
  <si>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</si>
  <si>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</si>
  <si>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</si>
  <si>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</si>
  <si>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</si>
  <si>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</si>
  <si>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</si>
  <si>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</si>
  <si>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</si>
  <si>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</si>
  <si>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</si>
  <si>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</si>
  <si>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</si>
  <si>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</si>
  <si>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</si>
  <si>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</si>
  <si>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</si>
  <si>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</si>
  <si>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</si>
  <si>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</si>
  <si>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</si>
  <si>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</si>
  <si>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</si>
  <si>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</si>
  <si>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</si>
  <si>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</si>
  <si>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</si>
  <si>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</si>
  <si>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</si>
  <si>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</si>
  <si>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</si>
  <si>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</si>
  <si>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</si>
  <si>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</si>
  <si>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</si>
  <si>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</si>
  <si>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</si>
  <si>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</si>
  <si>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</si>
  <si>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</si>
  <si>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</si>
  <si>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</si>
  <si>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</si>
  <si>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</si>
  <si>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</si>
  <si>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</si>
  <si>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</si>
  <si>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</si>
  <si>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</si>
  <si>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</si>
  <si>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</si>
  <si>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</si>
  <si>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</si>
  <si>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</si>
  <si>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</si>
  <si>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</si>
  <si>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</si>
  <si>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</si>
  <si>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</si>
  <si>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</si>
  <si>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</si>
  <si>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</si>
  <si>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</si>
  <si>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</si>
  <si>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</si>
  <si>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</si>
  <si>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</si>
  <si>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</si>
  <si>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</si>
  <si>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</si>
  <si>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</si>
  <si>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</si>
  <si>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</si>
  <si>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</si>
  <si>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</si>
  <si>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</si>
  <si>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</si>
  <si>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</si>
  <si>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</si>
  <si>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</si>
  <si>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</si>
  <si>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</si>
  <si>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</si>
  <si>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</si>
  <si>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</si>
  <si>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</si>
  <si>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</si>
  <si>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</si>
  <si>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</si>
  <si>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</si>
  <si>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</si>
  <si>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</si>
  <si>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</si>
  <si>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</si>
  <si>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</si>
  <si>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</si>
  <si>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</si>
  <si>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</si>
  <si>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</si>
  <si>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</si>
  <si>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</si>
  <si>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</si>
  <si>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</si>
  <si>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</si>
  <si>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</si>
  <si>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</si>
  <si>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</si>
  <si>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</si>
  <si>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</si>
  <si>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</si>
  <si>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</si>
  <si>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</si>
  <si>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</si>
  <si>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</si>
  <si>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</si>
  <si>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</si>
  <si>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</si>
  <si>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</si>
  <si>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</si>
  <si>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</si>
  <si>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</si>
  <si>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</si>
  <si>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</si>
  <si>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</si>
  <si>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</si>
  <si>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</si>
  <si>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</si>
  <si>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</si>
  <si>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</si>
  <si>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</si>
  <si>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</si>
  <si>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</si>
  <si>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</si>
  <si>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</si>
  <si>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</si>
  <si>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</si>
  <si>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</si>
  <si>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</si>
  <si>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</si>
  <si>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</si>
  <si>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</si>
  <si>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</si>
  <si>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</si>
  <si>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</si>
  <si>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</si>
  <si>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</si>
  <si>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</si>
  <si>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</si>
  <si>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</si>
  <si>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</si>
  <si>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</si>
  <si>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</si>
  <si>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</si>
  <si>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</si>
  <si>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</si>
  <si>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</si>
  <si>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</si>
  <si>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</si>
  <si>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</si>
  <si>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</si>
  <si>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</si>
  <si>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</si>
  <si>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</si>
  <si>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</si>
  <si>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</si>
  <si>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</si>
  <si>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</si>
  <si>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</si>
  <si>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</si>
  <si>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</si>
  <si>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</si>
  <si>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</si>
  <si>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</si>
  <si>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</si>
  <si>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</si>
  <si>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</si>
  <si>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</si>
  <si>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</si>
  <si>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</si>
  <si>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</si>
  <si>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</si>
  <si>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</si>
  <si>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</si>
  <si>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</si>
  <si>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</si>
  <si>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</si>
  <si>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</si>
  <si>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</si>
  <si>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</si>
  <si>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</si>
  <si>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</si>
  <si>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</si>
  <si>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</si>
  <si>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</si>
  <si>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</si>
  <si>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</si>
  <si>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</si>
  <si>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</si>
  <si>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</si>
  <si>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</si>
  <si>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</si>
  <si>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</si>
  <si>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</si>
  <si>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</si>
  <si>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</si>
  <si>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</si>
  <si>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</si>
  <si>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</si>
  <si>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</si>
  <si>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</si>
  <si>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</si>
  <si>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</si>
  <si>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</si>
  <si>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</si>
  <si>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</si>
  <si>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</si>
  <si>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</si>
  <si>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</si>
  <si>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</si>
  <si>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</si>
  <si>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</si>
  <si>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</si>
  <si>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</si>
  <si>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</si>
  <si>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</si>
  <si>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</si>
  <si>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</si>
  <si>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</si>
  <si>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</si>
  <si>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</si>
  <si>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</si>
  <si>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</si>
  <si>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</si>
  <si>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</si>
  <si>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</si>
  <si>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</si>
  <si>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</si>
  <si>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</si>
  <si>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</si>
  <si>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</si>
  <si>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</si>
  <si>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</si>
  <si>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</si>
  <si>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</si>
  <si>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</si>
  <si>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</si>
  <si>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</si>
  <si>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</si>
  <si>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</si>
  <si>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</si>
  <si>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</si>
  <si>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</si>
  <si>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</si>
  <si>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</si>
  <si>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</si>
  <si>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</si>
  <si>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</si>
  <si>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</si>
  <si>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</si>
  <si>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</si>
  <si>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</si>
  <si>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</si>
  <si>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</si>
  <si>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</si>
  <si>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</si>
  <si>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</si>
  <si>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</si>
  <si>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</si>
  <si>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</si>
  <si>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</si>
  <si>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</si>
  <si>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</si>
  <si>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</si>
  <si>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</si>
  <si>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</si>
  <si>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</si>
  <si>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</si>
  <si>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</si>
  <si>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</si>
  <si>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</si>
  <si>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</si>
  <si>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</si>
  <si>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</si>
  <si>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</si>
  <si>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</si>
  <si>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</si>
  <si>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</si>
  <si>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</si>
  <si>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</si>
  <si>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</si>
  <si>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</si>
  <si>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</si>
  <si>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</si>
  <si>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</si>
  <si>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</si>
  <si>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</si>
  <si>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</si>
  <si>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</si>
  <si>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</si>
  <si>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</si>
  <si>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</si>
  <si>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</si>
  <si>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</si>
  <si>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</si>
  <si>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</si>
  <si>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</si>
  <si>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</si>
  <si>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</si>
  <si>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</si>
  <si>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</si>
  <si>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</si>
  <si>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</si>
  <si>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</si>
  <si>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</si>
  <si>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</si>
  <si>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</si>
  <si>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</si>
  <si>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</si>
  <si>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</si>
  <si>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</si>
  <si>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</si>
  <si>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</si>
  <si>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</si>
  <si>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</si>
  <si>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</si>
  <si>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</si>
  <si>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</si>
  <si>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</si>
  <si>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</si>
  <si>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</si>
  <si>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</si>
  <si>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</si>
  <si>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</si>
  <si>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</si>
  <si>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</si>
  <si>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</si>
  <si>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</si>
  <si>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</si>
  <si>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</si>
  <si>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</si>
  <si>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</si>
  <si>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</si>
  <si>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</si>
  <si>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</si>
  <si>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</si>
  <si>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</si>
  <si>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</si>
  <si>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</si>
  <si>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</si>
  <si>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</si>
  <si>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</si>
  <si>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</si>
  <si>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</si>
  <si>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</si>
  <si>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</si>
  <si>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</si>
  <si>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</si>
  <si>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</si>
  <si>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</si>
  <si>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</si>
  <si>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</si>
  <si>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</si>
  <si>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</si>
  <si>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</si>
  <si>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</si>
  <si>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</si>
  <si>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</si>
  <si>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</si>
  <si>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</si>
  <si>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</si>
  <si>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</si>
  <si>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</si>
  <si>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</si>
  <si>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</si>
  <si>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</si>
  <si>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</si>
  <si>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</si>
  <si>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</si>
  <si>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</si>
  <si>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</si>
  <si>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</si>
  <si>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</si>
  <si>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</si>
  <si>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</si>
  <si>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</si>
  <si>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</si>
  <si>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</si>
  <si>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</si>
  <si>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</si>
  <si>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</si>
  <si>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</si>
  <si>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</si>
  <si>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</si>
  <si>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</si>
  <si>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</si>
  <si>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</si>
  <si>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</si>
  <si>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</si>
  <si>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</si>
  <si>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</si>
  <si>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</si>
  <si>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</si>
  <si>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</si>
  <si>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</si>
  <si>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</si>
  <si>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</si>
  <si>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</si>
  <si>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</si>
  <si>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</si>
  <si>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</si>
  <si>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</si>
  <si>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</si>
  <si>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</si>
  <si>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</si>
  <si>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</si>
  <si>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</si>
  <si>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</si>
  <si>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</si>
  <si>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</si>
  <si>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</si>
  <si>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</si>
  <si>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</si>
  <si>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</si>
  <si>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</si>
  <si>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</si>
  <si>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</si>
  <si>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</si>
  <si>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</si>
  <si>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</si>
  <si>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</si>
  <si>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</si>
  <si>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</si>
  <si>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</si>
  <si>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</si>
  <si>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</si>
  <si>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</si>
  <si>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</si>
  <si>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</si>
  <si>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</si>
  <si>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</si>
  <si>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</si>
  <si>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</si>
  <si>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</si>
  <si>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</si>
  <si>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</si>
  <si>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</si>
  <si>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</si>
  <si>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</si>
  <si>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</si>
  <si>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</si>
  <si>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</si>
  <si>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</si>
  <si>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</si>
  <si>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</si>
  <si>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</si>
  <si>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</si>
  <si>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</si>
  <si>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</si>
  <si>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</si>
  <si>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</si>
  <si>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</si>
  <si>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</si>
  <si>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</si>
  <si>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</si>
  <si>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</si>
  <si>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</si>
  <si>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</si>
  <si>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</si>
  <si>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</si>
  <si>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</si>
  <si>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</si>
  <si>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</si>
  <si>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</si>
  <si>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</si>
  <si>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</si>
  <si>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</si>
  <si>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</si>
  <si>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</si>
  <si>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</si>
  <si>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</si>
  <si>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</si>
  <si>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</si>
  <si>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</si>
  <si>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</si>
  <si>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</si>
  <si>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</si>
  <si>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</si>
  <si>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</si>
  <si>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</si>
  <si>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</si>
  <si>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</si>
  <si>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</si>
  <si>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</si>
  <si>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</si>
  <si>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</si>
  <si>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</si>
  <si>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</si>
  <si>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</si>
  <si>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</si>
  <si>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</si>
  <si>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</si>
  <si>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</si>
  <si>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</si>
  <si>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</si>
  <si>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</si>
  <si>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</si>
  <si>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</si>
  <si>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</si>
  <si>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</si>
  <si>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</si>
  <si>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</si>
  <si>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</si>
  <si>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</si>
  <si>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</si>
  <si>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</si>
  <si>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</si>
  <si>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</si>
  <si>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</si>
  <si>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</si>
  <si>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</si>
  <si>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</si>
  <si>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</si>
  <si>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</si>
  <si>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</si>
  <si>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</si>
  <si>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</si>
  <si>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</si>
  <si>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</si>
  <si>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</si>
  <si>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</si>
  <si>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</si>
  <si>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</si>
  <si>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</si>
  <si>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</si>
  <si>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</si>
  <si>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</si>
  <si>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</si>
  <si>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</si>
  <si>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</si>
  <si>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</si>
  <si>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</si>
  <si>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</si>
  <si>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</si>
  <si>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</si>
  <si>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</si>
  <si>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</si>
  <si>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</si>
  <si>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</si>
  <si>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</si>
  <si>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</si>
  <si>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</si>
  <si>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</si>
  <si>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</si>
  <si>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</si>
  <si>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</si>
  <si>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</si>
  <si>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</si>
  <si>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</si>
  <si>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</si>
  <si>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</si>
  <si>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</si>
  <si>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</si>
  <si>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</si>
  <si>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</si>
  <si>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</si>
  <si>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</si>
  <si>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</si>
  <si>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</si>
  <si>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</si>
  <si>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</si>
  <si>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</si>
  <si>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</si>
  <si>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</si>
  <si>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</si>
  <si>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</si>
  <si>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</si>
  <si>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</si>
  <si>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</si>
  <si>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</si>
  <si>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</si>
  <si>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</si>
  <si>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</si>
  <si>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</si>
  <si>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</si>
  <si>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</si>
  <si>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</si>
  <si>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</si>
  <si>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</si>
  <si>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</si>
  <si>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</si>
  <si>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</si>
  <si>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</si>
  <si>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</si>
  <si>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</si>
  <si>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</si>
  <si>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</si>
  <si>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</si>
  <si>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</si>
  <si>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</si>
  <si>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</si>
  <si>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</si>
  <si>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</si>
  <si>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</si>
  <si>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</si>
  <si>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</si>
  <si>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</si>
  <si>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</si>
  <si>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</si>
  <si>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</si>
  <si>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</si>
  <si>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</si>
  <si>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</si>
  <si>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</si>
  <si>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</si>
  <si>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</si>
  <si>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</si>
  <si>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</si>
  <si>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</si>
  <si>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</si>
  <si>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</si>
  <si>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</si>
  <si>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</si>
  <si>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</si>
  <si>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</si>
  <si>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</si>
  <si>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</si>
  <si>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</si>
  <si>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</si>
  <si>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</si>
  <si>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</si>
  <si>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</si>
  <si>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</si>
  <si>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</si>
  <si>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</si>
  <si>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</si>
  <si>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</si>
  <si>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</si>
  <si>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</si>
  <si>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</si>
  <si>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</si>
  <si>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</si>
  <si>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</si>
  <si>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</si>
  <si>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</si>
  <si>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</si>
  <si>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</si>
  <si>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</si>
  <si>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</si>
  <si>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</si>
  <si>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</si>
  <si>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</si>
  <si>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</si>
  <si>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</si>
  <si>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</si>
  <si>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</si>
  <si>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</si>
  <si>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</si>
  <si>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</si>
  <si>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</si>
  <si>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</si>
  <si>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</si>
  <si>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</si>
  <si>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</si>
  <si>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</si>
  <si>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</si>
  <si>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</si>
  <si>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</si>
  <si>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</si>
  <si>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</si>
  <si>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</si>
  <si>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</si>
  <si>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</si>
  <si>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</si>
  <si>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</si>
  <si>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</si>
  <si>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</si>
  <si>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</si>
  <si>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</si>
  <si>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</si>
  <si>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</si>
  <si>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</si>
  <si>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</si>
  <si>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</si>
  <si>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</si>
  <si>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</si>
  <si>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</si>
  <si>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</si>
  <si>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</si>
  <si>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</si>
  <si>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</si>
  <si>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</si>
  <si>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</si>
  <si>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</si>
  <si>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</si>
  <si>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</si>
  <si>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</si>
  <si>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</si>
  <si>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</si>
  <si>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</si>
  <si>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</si>
  <si>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</si>
  <si>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</si>
  <si>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</si>
  <si>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</si>
  <si>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</si>
  <si>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</si>
  <si>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</si>
  <si>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</si>
  <si>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</si>
  <si>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</si>
  <si>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</si>
  <si>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</si>
  <si>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</si>
  <si>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</si>
  <si>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</si>
  <si>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</si>
  <si>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</si>
  <si>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</si>
  <si>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</si>
  <si>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</si>
  <si>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</si>
  <si>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</si>
  <si>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</si>
  <si>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</si>
  <si>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</si>
  <si>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</si>
  <si>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</si>
  <si>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</si>
  <si>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</si>
  <si>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</si>
  <si>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</si>
  <si>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</si>
  <si>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</si>
  <si>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</si>
  <si>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</si>
  <si>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</si>
  <si>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</si>
  <si>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</si>
  <si>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</si>
  <si>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</si>
  <si>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</si>
  <si>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</si>
  <si>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</si>
  <si>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</si>
  <si>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</si>
  <si>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</si>
  <si>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</si>
  <si>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</si>
  <si>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</si>
  <si>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</si>
  <si>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</si>
  <si>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</si>
  <si>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</si>
  <si>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</si>
  <si>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</si>
  <si>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</si>
  <si>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</si>
  <si>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</si>
  <si>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</si>
  <si>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</si>
  <si>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</si>
  <si>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</si>
  <si>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</si>
  <si>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</si>
  <si>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</si>
  <si>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</si>
  <si>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</si>
  <si>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</si>
  <si>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</si>
  <si>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</si>
  <si>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</si>
  <si>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</si>
  <si>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</si>
  <si>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</si>
  <si>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</si>
  <si>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</si>
  <si>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</si>
  <si>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</si>
  <si>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</si>
  <si>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</si>
  <si>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</si>
  <si>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</si>
  <si>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</si>
  <si>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</si>
  <si>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</si>
  <si>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</si>
  <si>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</si>
  <si>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</si>
  <si>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</si>
  <si>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</si>
  <si>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</si>
  <si>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</si>
  <si>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</si>
  <si>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</si>
  <si>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</si>
  <si>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</si>
  <si>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</si>
  <si>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</si>
  <si>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</si>
  <si>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</si>
  <si>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</si>
  <si>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</si>
  <si>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</si>
  <si>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</si>
  <si>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</si>
  <si>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</si>
  <si>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</si>
  <si>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</si>
  <si>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</si>
  <si>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</si>
  <si>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</si>
  <si>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</si>
  <si>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</si>
  <si>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</si>
  <si>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</si>
  <si>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</si>
  <si>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</si>
  <si>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</si>
  <si>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</si>
  <si>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</si>
  <si>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</si>
  <si>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</si>
  <si>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</si>
  <si>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</si>
  <si>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</si>
  <si>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</si>
  <si>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</si>
  <si>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</si>
  <si>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</si>
  <si>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</si>
  <si>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</si>
  <si>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</si>
  <si>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</si>
  <si>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</si>
  <si>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</si>
  <si>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</si>
  <si>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</si>
  <si>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</si>
  <si>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</si>
  <si>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</si>
  <si>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</si>
  <si>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</si>
  <si>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</si>
  <si>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</si>
  <si>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</si>
  <si>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</si>
  <si>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</si>
  <si>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</si>
  <si>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</si>
  <si>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</si>
  <si>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</si>
  <si>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</si>
  <si>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</si>
  <si>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</si>
  <si>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</si>
  <si>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</si>
  <si>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</si>
  <si>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</si>
  <si>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</si>
  <si>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</si>
  <si>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</si>
  <si>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</si>
  <si>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</si>
  <si>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</si>
  <si>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</si>
  <si>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</si>
  <si>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</si>
  <si>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</si>
  <si>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</si>
  <si>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</si>
  <si>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</si>
  <si>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</si>
  <si>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</si>
  <si>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</si>
  <si>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</si>
  <si>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</si>
  <si>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</si>
  <si>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</si>
  <si>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</si>
  <si>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</si>
  <si>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</si>
  <si>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</si>
  <si>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</si>
  <si>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</si>
  <si>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</si>
  <si>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</si>
  <si>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</si>
  <si>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</si>
  <si>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</si>
  <si>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</si>
  <si>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</si>
  <si>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</si>
  <si>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</si>
  <si>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</si>
  <si>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</si>
  <si>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</si>
  <si>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</si>
  <si>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</si>
  <si>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</si>
  <si>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</si>
  <si>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</si>
  <si>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</si>
  <si>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</si>
  <si>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</si>
  <si>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</si>
  <si>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</si>
  <si>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</si>
  <si>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</si>
  <si>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</si>
  <si>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</si>
  <si>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</si>
  <si>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</si>
  <si>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</si>
  <si>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</si>
  <si>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</si>
  <si>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</si>
  <si>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</si>
  <si>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</si>
  <si>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</si>
  <si>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</si>
  <si>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</si>
  <si>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</si>
  <si>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</si>
  <si>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</si>
  <si>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</si>
  <si>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</si>
  <si>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</si>
  <si>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</si>
  <si>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</si>
  <si>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</si>
  <si>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</si>
  <si>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</si>
  <si>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</si>
  <si>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</si>
  <si>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</si>
  <si>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</si>
  <si>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</si>
  <si>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</si>
  <si>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</si>
  <si>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</si>
  <si>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</si>
  <si>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</si>
  <si>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</si>
  <si>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</si>
  <si>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</si>
  <si>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</si>
  <si>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</si>
  <si>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</si>
  <si>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</si>
  <si>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</si>
  <si>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</si>
  <si>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</si>
  <si>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</si>
  <si>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</si>
  <si>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</si>
  <si>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</si>
  <si>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</si>
  <si>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</si>
  <si>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</si>
  <si>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</si>
  <si>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</si>
  <si>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</si>
  <si>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</si>
  <si>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</si>
  <si>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</si>
  <si>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</si>
  <si>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</si>
  <si>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</si>
  <si>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</si>
  <si>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</si>
  <si>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</si>
  <si>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</si>
  <si>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</si>
  <si>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</si>
  <si>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</si>
  <si>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</si>
  <si>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</si>
  <si>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</si>
  <si>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</si>
  <si>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</si>
  <si>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</si>
  <si>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</si>
  <si>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</si>
  <si>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</si>
  <si>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</si>
  <si>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</si>
  <si>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</si>
  <si>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</si>
  <si>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</si>
  <si>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</si>
  <si>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</si>
  <si>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</si>
  <si>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</si>
  <si>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</si>
  <si>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</si>
  <si>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</si>
  <si>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</si>
  <si>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</si>
  <si>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</si>
  <si>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</si>
  <si>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</si>
  <si>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</si>
  <si>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</si>
  <si>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</si>
  <si>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</si>
  <si>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</si>
  <si>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</si>
  <si>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</si>
  <si>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</si>
  <si>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</si>
  <si>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</si>
  <si>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</si>
  <si>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</si>
  <si>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</si>
  <si>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</si>
  <si>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</si>
  <si>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</si>
  <si>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</si>
  <si>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</si>
  <si>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</si>
  <si>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</si>
  <si>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</si>
  <si>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</si>
  <si>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</si>
  <si>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</si>
  <si>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</si>
  <si>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</si>
  <si>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</si>
  <si>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</si>
  <si>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</si>
  <si>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</si>
  <si>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</si>
  <si>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</si>
  <si>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</si>
  <si>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</si>
  <si>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</si>
  <si>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</si>
  <si>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</si>
  <si>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</si>
  <si>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</si>
  <si>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</si>
  <si>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</si>
  <si>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</si>
  <si>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</si>
  <si>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</si>
  <si>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</si>
  <si>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</si>
  <si>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</si>
  <si>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</si>
  <si>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</si>
  <si>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</si>
  <si>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</si>
  <si>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</si>
  <si>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</si>
  <si>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</si>
  <si>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</si>
  <si>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</si>
  <si>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</si>
  <si>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</si>
  <si>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</si>
  <si>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</si>
  <si>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</si>
  <si>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</si>
  <si>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</si>
  <si>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</si>
  <si>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</si>
  <si>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</si>
  <si>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</si>
  <si>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</si>
  <si>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</si>
  <si>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</si>
  <si>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</si>
  <si>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</si>
  <si>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</si>
  <si>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</si>
  <si>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</si>
  <si>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</si>
  <si>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</si>
  <si>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</si>
  <si>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</si>
  <si>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</si>
  <si>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</si>
  <si>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</si>
  <si>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</si>
  <si>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</si>
  <si>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</si>
  <si>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</si>
  <si>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</si>
  <si>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</si>
  <si>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</si>
  <si>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</si>
  <si>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</si>
  <si>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</si>
  <si>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</si>
  <si>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</si>
  <si>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</si>
  <si>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</si>
  <si>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</si>
  <si>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</si>
  <si>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</si>
  <si>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</si>
  <si>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</si>
  <si>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</si>
  <si>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</si>
  <si>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</si>
  <si>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</si>
  <si>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</si>
  <si>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</si>
  <si>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</si>
  <si>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</si>
  <si>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</si>
  <si>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</si>
  <si>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</si>
  <si>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</si>
  <si>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</si>
  <si>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</si>
  <si>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</si>
  <si>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</si>
  <si>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</si>
  <si>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</si>
  <si>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</si>
  <si>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</si>
  <si>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</si>
  <si>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</si>
  <si>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</si>
  <si>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</si>
  <si>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</si>
  <si>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</si>
  <si>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</si>
  <si>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</si>
  <si>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</si>
  <si>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</si>
  <si>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</si>
  <si>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</si>
  <si>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</si>
  <si>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</si>
  <si>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</si>
  <si>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</si>
  <si>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</si>
  <si>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</si>
  <si>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</si>
  <si>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</si>
  <si>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</si>
  <si>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</si>
  <si>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</si>
  <si>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</si>
  <si>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</si>
  <si>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</si>
  <si>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</si>
  <si>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</si>
  <si>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</si>
  <si>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</si>
  <si>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</si>
  <si>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</si>
  <si>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</si>
  <si>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</si>
  <si>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</si>
  <si>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</si>
  <si>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</si>
  <si>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</si>
  <si>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</si>
  <si>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</si>
  <si>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</si>
  <si>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</si>
  <si>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</si>
  <si>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</si>
  <si>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</si>
  <si>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</si>
  <si>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</si>
  <si>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</si>
  <si>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</si>
  <si>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</si>
  <si>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</si>
  <si>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</si>
  <si>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</si>
  <si>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</si>
  <si>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</si>
  <si>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</si>
  <si>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</si>
  <si>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</si>
  <si>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</si>
  <si>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</si>
  <si>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</si>
  <si>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</si>
  <si>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</si>
  <si>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</si>
  <si>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</si>
  <si>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</si>
  <si>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</si>
  <si>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</si>
  <si>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</si>
  <si>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</si>
  <si>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</si>
  <si>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</si>
  <si>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</si>
  <si>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</si>
  <si>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</si>
  <si>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</si>
  <si>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</si>
  <si>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</si>
  <si>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</si>
  <si>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</si>
  <si>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</si>
  <si>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</si>
  <si>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</si>
  <si>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</si>
  <si>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</si>
  <si>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</si>
  <si>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</si>
  <si>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</si>
  <si>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</si>
  <si>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</si>
  <si>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</si>
  <si>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</si>
  <si>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</si>
  <si>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</si>
  <si>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</si>
  <si>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</si>
  <si>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</si>
  <si>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</si>
  <si>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</si>
  <si>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</si>
  <si>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</si>
  <si>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</si>
  <si>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</si>
  <si>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</si>
  <si>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</si>
  <si>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</si>
  <si>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</si>
  <si>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</si>
  <si>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</si>
  <si>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</si>
  <si>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</si>
  <si>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</si>
  <si>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</si>
  <si>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</si>
  <si>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</si>
  <si>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</si>
  <si>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</si>
  <si>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</si>
  <si>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</si>
  <si>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</si>
  <si>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</si>
  <si>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</si>
  <si>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</si>
  <si>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</si>
  <si>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</si>
  <si>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</si>
  <si>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</si>
  <si>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</si>
  <si>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</si>
  <si>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</si>
  <si>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</si>
  <si>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</si>
  <si>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</si>
  <si>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</si>
  <si>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</si>
  <si>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</si>
  <si>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</si>
  <si>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</si>
  <si>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</si>
  <si>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</si>
  <si>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</si>
  <si>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</si>
  <si>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</si>
  <si>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</si>
  <si>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</si>
  <si>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</si>
  <si>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</si>
  <si>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</si>
  <si>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</si>
  <si>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</si>
  <si>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</si>
  <si>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</si>
  <si>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</si>
  <si>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</si>
  <si>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</si>
  <si>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</si>
  <si>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</si>
  <si>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</si>
  <si>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</si>
  <si>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</si>
  <si>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</si>
  <si>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</si>
  <si>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</si>
  <si>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</si>
  <si>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</si>
  <si>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</si>
  <si>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</si>
  <si>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</si>
  <si>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</si>
  <si>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</si>
  <si>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</si>
  <si>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</si>
  <si>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</si>
  <si>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</si>
  <si>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</si>
  <si>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</si>
  <si>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</si>
  <si>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</si>
  <si>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</si>
  <si>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</si>
  <si>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</si>
  <si>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</si>
  <si>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</si>
  <si>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</si>
  <si>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</si>
  <si>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</si>
  <si>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</si>
  <si>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</si>
  <si>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</si>
  <si>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</si>
  <si>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</si>
  <si>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</si>
  <si>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</si>
  <si>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</si>
  <si>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</si>
  <si>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</si>
  <si>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</si>
  <si>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</si>
  <si>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</si>
  <si>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</si>
  <si>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</si>
  <si>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</si>
  <si>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</si>
  <si>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</si>
  <si>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</si>
  <si>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</si>
  <si>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</si>
  <si>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</si>
  <si>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</si>
  <si>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</si>
  <si>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</si>
  <si>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</si>
  <si>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</si>
  <si>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</si>
  <si>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</si>
  <si>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</si>
  <si>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</si>
  <si>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</si>
  <si>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</si>
  <si>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</si>
  <si>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</si>
  <si>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</si>
  <si>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</si>
  <si>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</si>
  <si>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</si>
  <si>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</si>
  <si>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</si>
  <si>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</si>
  <si>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</si>
  <si>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</si>
  <si>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</si>
  <si>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</si>
  <si>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</si>
  <si>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</si>
  <si>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</si>
  <si>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</si>
  <si>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</si>
  <si>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</si>
  <si>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</si>
  <si>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</si>
  <si>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</si>
  <si>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</si>
  <si>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</si>
  <si>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</si>
  <si>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</si>
  <si>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</si>
  <si>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</si>
  <si>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</si>
  <si>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</si>
  <si>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</si>
  <si>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</si>
  <si>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</si>
  <si>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</si>
  <si>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</si>
  <si>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</si>
  <si>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</si>
  <si>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</si>
  <si>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</si>
  <si>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</si>
  <si>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</si>
  <si>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</si>
  <si>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</si>
  <si>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</si>
  <si>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</si>
  <si>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</si>
  <si>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</si>
  <si>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</si>
  <si>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</si>
  <si>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</si>
  <si>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</si>
  <si>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</si>
  <si>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</si>
  <si>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</si>
  <si>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</si>
  <si>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</si>
  <si>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</si>
  <si>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</si>
  <si>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</si>
  <si>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</si>
  <si>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</si>
  <si>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</si>
  <si>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</si>
  <si>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</si>
  <si>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</si>
  <si>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</si>
  <si>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</si>
  <si>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</si>
  <si>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</si>
  <si>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</si>
  <si>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</si>
  <si>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</si>
  <si>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</si>
  <si>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</si>
  <si>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</si>
  <si>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</si>
  <si>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</si>
  <si>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</si>
  <si>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</si>
  <si>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</si>
  <si>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</si>
  <si>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</si>
  <si>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</si>
  <si>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</si>
  <si>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</si>
  <si>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</si>
  <si>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</si>
  <si>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</si>
  <si>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</si>
  <si>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</si>
  <si>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</si>
  <si>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</si>
  <si>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</si>
  <si>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</si>
  <si>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</si>
  <si>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</si>
  <si>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</si>
  <si>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</si>
  <si>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</si>
  <si>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</si>
  <si>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</si>
  <si>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</si>
  <si>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</si>
  <si>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</si>
  <si>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</si>
  <si>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</si>
  <si>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</si>
  <si>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</si>
  <si>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</si>
  <si>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</si>
  <si>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</si>
  <si>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</si>
  <si>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</si>
  <si>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</si>
  <si>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</si>
  <si>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</si>
  <si>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</si>
  <si>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</si>
  <si>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</si>
  <si>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</si>
  <si>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</si>
  <si>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</si>
  <si>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</si>
  <si>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</si>
  <si>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</si>
  <si>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</si>
  <si>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</si>
  <si>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</si>
  <si>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</si>
  <si>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</si>
  <si>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</si>
  <si>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</si>
  <si>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</si>
  <si>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</si>
  <si>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</si>
  <si>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</si>
  <si>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</si>
  <si>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</si>
  <si>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</si>
  <si>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</si>
  <si>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</si>
  <si>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</si>
  <si>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</si>
  <si>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</si>
  <si>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</si>
  <si>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</si>
  <si>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</si>
  <si>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</si>
  <si>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</si>
  <si>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</si>
  <si>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</si>
  <si>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</si>
  <si>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</si>
  <si>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</si>
  <si>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</si>
  <si>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</si>
  <si>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</si>
  <si>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</si>
  <si>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</si>
  <si>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</si>
  <si>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</si>
  <si>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</si>
  <si>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</si>
  <si>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</si>
  <si>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</si>
  <si>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</si>
  <si>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</si>
  <si>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</si>
  <si>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</si>
  <si>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</si>
  <si>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</si>
  <si>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</si>
  <si>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</si>
  <si>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</si>
  <si>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</si>
  <si>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</si>
  <si>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</si>
  <si>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</si>
  <si>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</si>
  <si>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</si>
  <si>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</si>
  <si>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</si>
  <si>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</si>
  <si>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</si>
  <si>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</si>
  <si>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</si>
  <si>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</si>
  <si>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</si>
  <si>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</si>
  <si>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</si>
  <si>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</si>
  <si>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</si>
  <si>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</si>
  <si>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</si>
  <si>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</si>
  <si>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</si>
  <si>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</si>
  <si>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</si>
  <si>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</si>
  <si>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</si>
  <si>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</si>
  <si>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</si>
  <si>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</si>
  <si>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</si>
  <si>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</si>
  <si>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</si>
  <si>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</si>
  <si>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</si>
  <si>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</si>
  <si>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</si>
  <si>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</si>
  <si>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</si>
  <si>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</si>
  <si>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</si>
  <si>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</si>
  <si>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</si>
  <si>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</si>
  <si>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</si>
  <si>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</si>
  <si>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</si>
  <si>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</si>
  <si>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</si>
  <si>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</si>
  <si>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</si>
  <si>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</si>
  <si>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</si>
  <si>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</si>
  <si>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</si>
  <si>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</si>
  <si>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</si>
  <si>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</si>
  <si>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</si>
  <si>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</si>
  <si>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</si>
  <si>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</si>
  <si>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</si>
  <si>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</si>
  <si>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</si>
  <si>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</si>
  <si>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</si>
  <si>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</si>
  <si>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</si>
  <si>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</si>
  <si>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</si>
  <si>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</si>
  <si>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</si>
  <si>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</si>
  <si>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</si>
  <si>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</si>
  <si>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</si>
  <si>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</si>
  <si>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</si>
  <si>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</si>
  <si>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</si>
  <si>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</si>
  <si>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</si>
  <si>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</si>
  <si>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</si>
  <si>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</si>
  <si>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</si>
  <si>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</si>
  <si>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</si>
  <si>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</si>
  <si>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</si>
  <si>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</si>
  <si>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</si>
  <si>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</si>
  <si>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</si>
  <si>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</si>
  <si>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</si>
  <si>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</si>
  <si>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</si>
  <si>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</si>
  <si>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</si>
  <si>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</si>
  <si>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</si>
  <si>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</si>
  <si>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</si>
  <si>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</si>
  <si>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</si>
  <si>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</si>
  <si>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</si>
  <si>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</si>
  <si>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</si>
  <si>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</si>
  <si>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</si>
  <si>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</si>
  <si>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</si>
  <si>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</si>
  <si>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</si>
  <si>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</si>
  <si>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</si>
  <si>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</si>
  <si>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</si>
  <si>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</si>
  <si>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</si>
  <si>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</si>
  <si>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</si>
  <si>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</si>
  <si>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</si>
  <si>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</si>
  <si>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</si>
  <si>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</si>
  <si>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</si>
  <si>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</si>
  <si>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</si>
  <si>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</si>
  <si>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</si>
  <si>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</si>
  <si>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</si>
  <si>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</si>
  <si>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</si>
  <si>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</si>
  <si>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</si>
  <si>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</si>
  <si>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</si>
  <si>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</si>
  <si>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</si>
  <si>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</si>
  <si>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</si>
  <si>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</si>
  <si>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</si>
  <si>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</si>
  <si>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</si>
  <si>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</si>
  <si>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</si>
  <si>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</si>
  <si>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</si>
  <si>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</si>
  <si>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</si>
  <si>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</si>
  <si>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</si>
  <si>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</si>
  <si>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</si>
  <si>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</si>
  <si>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</si>
  <si>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</si>
  <si>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</si>
  <si>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</si>
  <si>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</si>
  <si>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</si>
  <si>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</si>
  <si>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</si>
  <si>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</si>
  <si>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</si>
  <si>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</si>
  <si>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</si>
  <si>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</si>
  <si>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</si>
  <si>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</si>
  <si>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</si>
  <si>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</si>
  <si>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</si>
  <si>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</si>
  <si>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</si>
  <si>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</si>
  <si>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</si>
  <si>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</si>
  <si>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</si>
  <si>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</si>
  <si>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</si>
  <si>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</si>
  <si>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</si>
  <si>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</si>
  <si>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</si>
  <si>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</si>
  <si>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</si>
  <si>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</si>
  <si>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</si>
  <si>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</si>
  <si>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</si>
  <si>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</si>
  <si>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</si>
  <si>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</si>
  <si>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</si>
  <si>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</si>
  <si>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</si>
  <si>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</si>
  <si>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</si>
  <si>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</si>
  <si>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</si>
  <si>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</si>
  <si>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</si>
  <si>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</si>
  <si>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</si>
  <si>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</si>
  <si>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</si>
  <si>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</si>
  <si>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</si>
  <si>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</si>
  <si>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</si>
  <si>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</si>
  <si>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</si>
  <si>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</si>
  <si>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</si>
  <si>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</si>
  <si>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</si>
  <si>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</si>
  <si>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</si>
  <si>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</si>
  <si>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</si>
  <si>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</si>
  <si>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</si>
  <si>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</si>
  <si>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</si>
  <si>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</si>
  <si>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</si>
  <si>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</si>
  <si>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</si>
  <si>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</si>
  <si>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</si>
  <si>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</si>
  <si>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</si>
  <si>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</si>
  <si>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</si>
  <si>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</si>
  <si>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</si>
  <si>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</si>
  <si>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</si>
  <si>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</si>
  <si>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</si>
  <si>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</si>
  <si>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</si>
  <si>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</si>
  <si>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</si>
  <si>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</si>
  <si>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</si>
  <si>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</si>
  <si>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</si>
  <si>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</si>
  <si>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</si>
  <si>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</si>
  <si>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</si>
  <si>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</si>
  <si>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</si>
  <si>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</si>
  <si>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</si>
  <si>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</si>
  <si>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</si>
  <si>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</si>
  <si>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</si>
  <si>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</si>
  <si>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</si>
  <si>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</si>
  <si>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</si>
  <si>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</si>
  <si>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</si>
  <si>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</si>
  <si>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</si>
  <si>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</si>
  <si>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</si>
  <si>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</si>
  <si>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</si>
  <si>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</si>
  <si>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</si>
  <si>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</si>
  <si>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</si>
  <si>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</si>
  <si>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</si>
  <si>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</si>
  <si>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</si>
  <si>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</si>
  <si>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</si>
  <si>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</si>
  <si>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</si>
  <si>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</si>
  <si>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</si>
  <si>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</si>
  <si>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</si>
  <si>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</si>
  <si>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</si>
  <si>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</si>
  <si>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</si>
  <si>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</si>
  <si>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</si>
  <si>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</si>
  <si>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</si>
  <si>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</si>
  <si>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</si>
  <si>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</si>
  <si>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</si>
  <si>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</si>
  <si>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</si>
  <si>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</si>
  <si>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</si>
  <si>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</si>
  <si>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</si>
  <si>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</si>
  <si>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</si>
  <si>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</si>
  <si>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</si>
  <si>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</si>
  <si>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</si>
  <si>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</si>
  <si>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</si>
  <si>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</si>
  <si>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</si>
  <si>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</si>
  <si>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</si>
  <si>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</si>
  <si>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</si>
  <si>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</si>
  <si>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</si>
  <si>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</si>
  <si>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</si>
  <si>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</si>
  <si>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</si>
  <si>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</si>
  <si>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</si>
  <si>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</si>
  <si>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</si>
  <si>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</si>
  <si>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</si>
  <si>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</si>
  <si>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</si>
  <si>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</si>
  <si>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</si>
  <si>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</si>
  <si>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</si>
  <si>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</si>
  <si>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</si>
  <si>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</si>
  <si>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</si>
  <si>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</si>
  <si>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</si>
  <si>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</si>
  <si>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</si>
  <si>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</si>
  <si>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</si>
  <si>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</si>
  <si>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</si>
  <si>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</si>
  <si>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</si>
  <si>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</si>
  <si>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</si>
  <si>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</si>
  <si>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</si>
  <si>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</si>
  <si>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</si>
  <si>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</si>
  <si>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</si>
  <si>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</si>
  <si>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</si>
  <si>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</si>
  <si>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</si>
  <si>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</si>
  <si>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</si>
  <si>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</si>
  <si>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</si>
  <si>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</si>
  <si>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</si>
  <si>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</si>
  <si>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</si>
  <si>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</si>
  <si>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</si>
  <si>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</si>
  <si>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</si>
  <si>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</si>
  <si>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</si>
  <si>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</si>
  <si>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</si>
  <si>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</si>
  <si>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</si>
  <si>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</si>
  <si>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</si>
  <si>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</si>
  <si>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</si>
  <si>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</si>
  <si>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</si>
  <si>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</si>
  <si>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</si>
  <si>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</si>
  <si>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</si>
  <si>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</si>
  <si>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</si>
  <si>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</si>
  <si>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</si>
  <si>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</si>
  <si>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</si>
  <si>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</si>
  <si>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</si>
  <si>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</si>
  <si>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</si>
  <si>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</si>
  <si>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</si>
  <si>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</si>
  <si>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</si>
  <si>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</si>
  <si>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</si>
  <si>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</si>
  <si>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</si>
  <si>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</si>
  <si>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</si>
  <si>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</si>
  <si>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</si>
  <si>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</si>
  <si>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</si>
  <si>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</si>
  <si>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</si>
  <si>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</si>
  <si>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</si>
  <si>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</si>
  <si>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</si>
  <si>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</si>
  <si>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</si>
  <si>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</si>
  <si>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</si>
  <si>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</si>
  <si>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</si>
  <si>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</si>
  <si>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</si>
  <si>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</si>
  <si>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</si>
  <si>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</si>
  <si>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</si>
  <si>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</si>
  <si>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</si>
  <si>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</si>
  <si>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</si>
  <si>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</si>
  <si>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</si>
  <si>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</si>
  <si>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</si>
  <si>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</si>
  <si>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</si>
  <si>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</si>
  <si>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</si>
  <si>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</si>
  <si>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</si>
  <si>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</si>
  <si>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</si>
  <si>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</si>
  <si>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</si>
  <si>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</si>
  <si>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</si>
  <si>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</si>
  <si>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</si>
  <si>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</si>
  <si>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</si>
  <si>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</si>
  <si>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</si>
  <si>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</si>
  <si>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</si>
  <si>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</si>
  <si>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</si>
  <si>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</si>
  <si>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</si>
  <si>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</si>
  <si>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</si>
  <si>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</si>
  <si>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</si>
  <si>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</si>
  <si>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</si>
  <si>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</si>
  <si>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</si>
  <si>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</si>
  <si>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</si>
  <si>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</si>
  <si>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</si>
  <si>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</si>
  <si>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</si>
  <si>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</si>
  <si>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</si>
  <si>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</si>
  <si>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</si>
  <si>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</si>
  <si>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</si>
  <si>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</si>
  <si>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</si>
  <si>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</si>
  <si>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</si>
  <si>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</si>
  <si>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</si>
  <si>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</si>
  <si>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</si>
  <si>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</si>
  <si>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</si>
  <si>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</si>
  <si>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</si>
  <si>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</si>
  <si>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</si>
  <si>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</si>
  <si>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</si>
  <si>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</si>
  <si>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</si>
  <si>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</si>
  <si>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</si>
  <si>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</si>
  <si>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</si>
  <si>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</si>
  <si>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</si>
  <si>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</si>
  <si>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</si>
  <si>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</si>
  <si>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</si>
  <si>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</si>
  <si>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</si>
  <si>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</si>
  <si>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</si>
  <si>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</si>
  <si>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</si>
  <si>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</si>
  <si>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</si>
  <si>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</si>
  <si>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</si>
  <si>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</si>
  <si>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</si>
  <si>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</si>
  <si>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</si>
  <si>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</si>
  <si>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</si>
  <si>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</si>
  <si>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</si>
  <si>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</si>
  <si>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</si>
  <si>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</si>
  <si>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</si>
  <si>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</si>
  <si>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</si>
  <si>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</si>
  <si>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</si>
  <si>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</si>
  <si>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</si>
  <si>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</si>
  <si>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</si>
  <si>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</si>
  <si>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</si>
  <si>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</si>
  <si>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</si>
  <si>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</si>
  <si>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</si>
  <si>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</si>
  <si>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</si>
  <si>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</si>
  <si>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</si>
  <si>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</si>
  <si>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</si>
  <si>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</si>
  <si>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</si>
  <si>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</si>
  <si>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</si>
  <si>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</si>
  <si>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</si>
  <si>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</si>
  <si>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</si>
  <si>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</si>
  <si>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</si>
  <si>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</si>
  <si>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</si>
  <si>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</si>
  <si>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</si>
  <si>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</si>
  <si>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</si>
  <si>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</si>
  <si>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</si>
  <si>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</si>
  <si>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</si>
  <si>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</si>
  <si>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</si>
  <si>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</si>
  <si>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</si>
  <si>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</si>
  <si>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</si>
  <si>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</si>
  <si>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</si>
  <si>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</si>
  <si>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</si>
  <si>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</si>
  <si>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</si>
  <si>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</si>
  <si>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</si>
  <si>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</si>
  <si>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</si>
  <si>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</si>
  <si>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</si>
  <si>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</si>
  <si>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</si>
  <si>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</si>
  <si>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</si>
  <si>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</si>
  <si>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</si>
  <si>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</si>
  <si>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</si>
  <si>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</si>
  <si>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</si>
  <si>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</si>
  <si>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</si>
  <si>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</si>
  <si>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</si>
  <si>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</si>
  <si>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</si>
  <si>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</si>
  <si>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</si>
  <si>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</si>
  <si>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</si>
  <si>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</si>
  <si>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</si>
  <si>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</si>
  <si>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</si>
  <si>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</si>
  <si>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</si>
  <si>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</si>
  <si>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</si>
  <si>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</si>
  <si>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</si>
  <si>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</si>
  <si>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</si>
  <si>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</si>
  <si>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</si>
  <si>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</si>
  <si>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</si>
  <si>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</si>
  <si>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</si>
  <si>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</si>
  <si>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</si>
  <si>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</si>
  <si>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</si>
  <si>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</si>
  <si>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</si>
  <si>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</si>
  <si>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</si>
  <si>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</si>
  <si>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</si>
  <si>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</si>
  <si>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</si>
  <si>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</si>
  <si>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</si>
  <si>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</si>
  <si>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</si>
  <si>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</si>
  <si>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</si>
  <si>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</si>
  <si>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</si>
  <si>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</si>
  <si>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</si>
  <si>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</si>
  <si>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</si>
  <si>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</si>
  <si>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</si>
  <si>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</si>
  <si>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</si>
  <si>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</si>
  <si>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</si>
  <si>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</si>
  <si>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</si>
  <si>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</si>
  <si>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</si>
  <si>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</si>
  <si>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</si>
  <si>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</si>
  <si>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</si>
  <si>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</si>
  <si>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</si>
  <si>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</si>
  <si>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</si>
  <si>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</si>
  <si>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</si>
  <si>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</si>
  <si>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</si>
  <si>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</si>
  <si>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</si>
  <si>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</si>
  <si>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</si>
  <si>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</si>
  <si>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</si>
  <si>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</si>
  <si>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</si>
  <si>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</si>
  <si>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</si>
  <si>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</si>
  <si>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</si>
  <si>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</si>
  <si>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</si>
  <si>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</si>
  <si>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</si>
  <si>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</si>
  <si>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</si>
  <si>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</si>
  <si>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</si>
  <si>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</si>
  <si>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</si>
  <si>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</si>
  <si>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</si>
  <si>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</si>
  <si>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</si>
  <si>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</si>
  <si>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</si>
  <si>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</si>
  <si>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</si>
  <si>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</si>
  <si>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</si>
  <si>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</si>
  <si>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</si>
  <si>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</si>
  <si>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</si>
  <si>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</si>
  <si>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</si>
  <si>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</si>
  <si>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</si>
  <si>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</si>
  <si>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</si>
  <si>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</si>
  <si>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</si>
  <si>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</si>
  <si>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</si>
  <si>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</si>
  <si>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</si>
  <si>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</si>
  <si>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</si>
  <si>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</si>
  <si>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</si>
  <si>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</si>
  <si>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</si>
  <si>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</si>
  <si>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</si>
  <si>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</si>
  <si>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</si>
  <si>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</si>
  <si>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</si>
  <si>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</si>
  <si>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</si>
  <si>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</si>
  <si>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</si>
  <si>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</si>
  <si>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</si>
  <si>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</si>
  <si>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</si>
  <si>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</si>
  <si>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</si>
  <si>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</si>
  <si>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</si>
  <si>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</si>
  <si>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</si>
  <si>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</si>
  <si>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</si>
  <si>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</si>
  <si>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</si>
  <si>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</si>
  <si>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</si>
  <si>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</si>
  <si>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</si>
  <si>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</si>
  <si>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</si>
  <si>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</si>
  <si>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</si>
  <si>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</si>
  <si>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</si>
  <si>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</si>
  <si>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</si>
  <si>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</si>
  <si>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</si>
  <si>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</si>
  <si>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</si>
  <si>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</si>
  <si>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</si>
  <si>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</si>
  <si>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</si>
  <si>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</si>
  <si>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</si>
  <si>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</si>
  <si>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</si>
  <si>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</si>
  <si>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</si>
  <si>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</si>
  <si>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</si>
  <si>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</si>
  <si>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</si>
  <si>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</si>
  <si>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</si>
  <si>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</si>
  <si>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</si>
  <si>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</si>
  <si>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</si>
  <si>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</si>
  <si>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</si>
  <si>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</si>
  <si>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</si>
  <si>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</si>
  <si>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</si>
  <si>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</si>
  <si>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</si>
  <si>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</si>
  <si>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</si>
  <si>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</si>
  <si>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</si>
  <si>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</si>
  <si>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</si>
  <si>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</si>
  <si>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</si>
  <si>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</si>
  <si>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</si>
  <si>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</si>
  <si>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</si>
  <si>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</si>
  <si>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</si>
  <si>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</si>
  <si>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</si>
  <si>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</si>
  <si>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</si>
  <si>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</si>
  <si>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</si>
  <si>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</si>
  <si>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</si>
  <si>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</si>
  <si>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</si>
  <si>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</si>
  <si>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</si>
  <si>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</si>
  <si>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</si>
  <si>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</si>
  <si>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</si>
  <si>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</si>
  <si>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</si>
  <si>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</si>
  <si>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</si>
  <si>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</si>
  <si>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</si>
  <si>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</si>
  <si>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</si>
  <si>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</si>
  <si>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</si>
  <si>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</si>
  <si>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</si>
  <si>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</si>
  <si>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</si>
  <si>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</si>
  <si>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</si>
  <si>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</si>
  <si>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</si>
  <si>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</si>
  <si>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</si>
  <si>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</si>
  <si>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</si>
  <si>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</si>
  <si>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</si>
  <si>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</si>
  <si>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</si>
  <si>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</si>
  <si>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</si>
  <si>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</si>
  <si>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</si>
  <si>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</si>
  <si>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</si>
  <si>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</si>
  <si>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</si>
  <si>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</si>
  <si>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</si>
  <si>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</si>
  <si>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</si>
  <si>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</si>
  <si>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</si>
  <si>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</si>
  <si>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</si>
  <si>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</si>
  <si>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</si>
  <si>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</si>
  <si>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</si>
  <si>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</si>
  <si>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</si>
  <si>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</si>
  <si>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</si>
  <si>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</si>
  <si>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</si>
  <si>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</si>
  <si>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</si>
  <si>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</si>
  <si>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</si>
  <si>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</si>
  <si>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</si>
  <si>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</si>
  <si>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</si>
  <si>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</si>
  <si>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</si>
  <si>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</si>
  <si>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</si>
  <si>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</si>
  <si>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</si>
  <si>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</si>
  <si>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</si>
  <si>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</si>
  <si>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</si>
  <si>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</si>
  <si>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</si>
  <si>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</si>
  <si>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</si>
  <si>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</si>
  <si>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</si>
  <si>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</si>
  <si>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</si>
  <si>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</si>
  <si>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</si>
  <si>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</si>
  <si>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</si>
  <si>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</si>
  <si>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</si>
  <si>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</si>
  <si>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</si>
  <si>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</si>
  <si>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</si>
  <si>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</si>
  <si>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</si>
  <si>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</si>
  <si>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</si>
  <si>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</si>
  <si>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</si>
  <si>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</si>
  <si>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</si>
  <si>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</si>
  <si>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</si>
  <si>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</si>
  <si>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</si>
  <si>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</si>
  <si>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</si>
  <si>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</si>
  <si>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</si>
  <si>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</si>
  <si>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</si>
  <si>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</si>
  <si>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</si>
  <si>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</si>
  <si>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</si>
  <si>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</si>
  <si>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</si>
  <si>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</si>
  <si>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</si>
  <si>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</si>
  <si>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</si>
  <si>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</si>
  <si>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</si>
  <si>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</si>
  <si>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</si>
  <si>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</si>
  <si>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</si>
  <si>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</si>
  <si>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</si>
  <si>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</si>
  <si>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</si>
  <si>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</si>
  <si>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</si>
  <si>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</si>
  <si>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</si>
  <si>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</si>
  <si>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</si>
  <si>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</si>
  <si>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</si>
  <si>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</si>
  <si>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</si>
  <si>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</si>
  <si>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</si>
  <si>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</si>
  <si>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</si>
  <si>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</si>
  <si>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</si>
  <si>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</si>
  <si>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</si>
  <si>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</si>
  <si>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</si>
  <si>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</si>
  <si>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</si>
  <si>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</si>
  <si>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</si>
  <si>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</si>
  <si>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</si>
  <si>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</si>
  <si>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</si>
  <si>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</si>
  <si>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</si>
  <si>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</si>
  <si>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</si>
  <si>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</si>
  <si>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</si>
  <si>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</si>
  <si>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</si>
  <si>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</si>
  <si>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</si>
  <si>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</si>
  <si>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</si>
  <si>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</si>
  <si>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</si>
  <si>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</si>
  <si>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</si>
  <si>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</si>
  <si>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</si>
  <si>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</si>
  <si>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</si>
  <si>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</si>
  <si>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</si>
  <si>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</si>
  <si>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</si>
  <si>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</si>
  <si>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</si>
  <si>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</si>
  <si>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</si>
  <si>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</si>
  <si>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</si>
  <si>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</si>
  <si>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</si>
  <si>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</si>
  <si>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</si>
  <si>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</si>
  <si>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</si>
  <si>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</si>
  <si>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</si>
  <si>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</si>
  <si>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</si>
  <si>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</si>
  <si>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</si>
  <si>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</si>
  <si>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</si>
  <si>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</si>
  <si>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</si>
  <si>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</si>
  <si>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</si>
  <si>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</si>
  <si>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</si>
  <si>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</si>
  <si>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</si>
  <si>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</si>
  <si>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</si>
  <si>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</si>
  <si>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</si>
  <si>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</si>
  <si>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</si>
  <si>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</si>
  <si>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</si>
  <si>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</si>
  <si>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</si>
  <si>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</si>
  <si>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</si>
  <si>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</si>
  <si>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</si>
  <si>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</si>
  <si>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</si>
  <si>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</si>
  <si>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</si>
  <si>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</si>
  <si>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</si>
  <si>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</si>
  <si>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</si>
  <si>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</si>
  <si>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</si>
  <si>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</si>
  <si>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</si>
  <si>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</si>
  <si>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</si>
  <si>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</si>
  <si>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</si>
  <si>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</si>
  <si>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</si>
  <si>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</si>
  <si>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</si>
  <si>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</si>
  <si>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</si>
  <si>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</si>
  <si>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</si>
  <si>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</si>
  <si>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</si>
  <si>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</si>
  <si>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</si>
  <si>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</si>
  <si>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</si>
  <si>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</si>
  <si>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</si>
  <si>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</si>
  <si>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</si>
  <si>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</si>
  <si>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</si>
  <si>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</si>
  <si>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</si>
  <si>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</si>
  <si>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</si>
  <si>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</si>
  <si>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</si>
  <si>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</si>
  <si>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</si>
  <si>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</si>
  <si>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</si>
  <si>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</si>
  <si>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</si>
  <si>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</si>
  <si>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</si>
  <si>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</si>
  <si>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</si>
  <si>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</si>
  <si>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</si>
  <si>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</si>
  <si>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</si>
  <si>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</si>
  <si>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</si>
  <si>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</si>
  <si>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</si>
  <si>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</si>
  <si>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</si>
  <si>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</si>
  <si>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</si>
  <si>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</si>
  <si>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</si>
  <si>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</si>
  <si>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</si>
  <si>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</si>
  <si>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</si>
  <si>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</si>
  <si>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</si>
  <si>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</si>
  <si>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</si>
  <si>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</si>
  <si>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</si>
  <si>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</si>
  <si>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</si>
  <si>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</si>
  <si>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</si>
  <si>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</si>
  <si>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</si>
  <si>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</si>
  <si>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</si>
  <si>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</si>
  <si>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</si>
  <si>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</si>
  <si>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</si>
  <si>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</si>
  <si>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</si>
  <si>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</si>
  <si>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</si>
  <si>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</si>
  <si>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</si>
  <si>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</si>
  <si>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</si>
  <si>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</si>
  <si>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</si>
  <si>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</si>
  <si>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</si>
  <si>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</si>
  <si>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</si>
  <si>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</si>
  <si>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</si>
  <si>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</si>
  <si>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</si>
  <si>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</si>
  <si>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</si>
  <si>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</si>
  <si>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</si>
  <si>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</si>
  <si>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</si>
  <si>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</si>
  <si>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</si>
  <si>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</si>
  <si>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</si>
  <si>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</si>
  <si>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</si>
  <si>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</si>
  <si>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</si>
  <si>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</si>
  <si>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</si>
  <si>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</si>
  <si>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</si>
  <si>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</si>
  <si>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</si>
  <si>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</si>
  <si>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</si>
  <si>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</si>
  <si>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</si>
  <si>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</si>
  <si>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</si>
  <si>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</si>
  <si>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</si>
  <si>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</si>
  <si>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</si>
  <si>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</si>
  <si>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</si>
  <si>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</si>
  <si>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</si>
  <si>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</si>
  <si>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</si>
  <si>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</si>
  <si>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</si>
  <si>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</si>
  <si>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</si>
  <si>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</si>
  <si>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</si>
  <si>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</si>
  <si>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</si>
  <si>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</si>
  <si>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</si>
  <si>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</si>
  <si>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</si>
  <si>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</si>
  <si>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</si>
  <si>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</si>
  <si>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</si>
  <si>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</si>
  <si>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</si>
  <si>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</si>
  <si>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</si>
  <si>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</si>
  <si>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</si>
  <si>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</si>
  <si>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</si>
  <si>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</si>
  <si>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</si>
  <si>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</si>
  <si>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</si>
  <si>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</si>
  <si>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</si>
  <si>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</si>
  <si>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</si>
  <si>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</si>
  <si>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</si>
  <si>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</si>
  <si>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</si>
  <si>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</si>
  <si>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</si>
  <si>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</si>
  <si>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</si>
  <si>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</si>
  <si>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</si>
  <si>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</si>
  <si>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</si>
  <si>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</si>
  <si>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</si>
  <si>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</si>
  <si>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</si>
  <si>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</si>
  <si>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</si>
  <si>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</si>
  <si>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</si>
  <si>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</si>
  <si>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</si>
  <si>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</si>
  <si>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</si>
  <si>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</si>
  <si>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</si>
  <si>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</si>
  <si>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</si>
  <si>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</si>
  <si>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</si>
  <si>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</si>
  <si>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</si>
  <si>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</si>
  <si>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</si>
  <si>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</si>
  <si>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</si>
  <si>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</si>
  <si>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</si>
  <si>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</si>
  <si>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</si>
  <si>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</si>
  <si>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</si>
  <si>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</si>
  <si>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</si>
  <si>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</si>
  <si>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</si>
  <si>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</si>
  <si>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</si>
  <si>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</si>
  <si>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</si>
  <si>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</si>
  <si>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</si>
  <si>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</si>
  <si>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</si>
  <si>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</si>
  <si>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</si>
  <si>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</si>
  <si>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</si>
  <si>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</si>
  <si>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</si>
  <si>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</si>
  <si>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</si>
  <si>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</si>
  <si>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</si>
  <si>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</si>
  <si>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</si>
  <si>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</si>
  <si>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</si>
  <si>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</si>
  <si>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</si>
  <si>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</si>
  <si>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</si>
  <si>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</si>
  <si>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</si>
  <si>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</si>
  <si>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</si>
  <si>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</si>
  <si>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</si>
  <si>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</si>
  <si>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</si>
  <si>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</si>
  <si>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</si>
  <si>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</si>
  <si>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</si>
  <si>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</si>
  <si>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</si>
  <si>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</si>
  <si>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</si>
  <si>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</si>
  <si>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</si>
  <si>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</si>
  <si>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</si>
  <si>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</si>
  <si>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</si>
  <si>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</si>
  <si>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</si>
  <si>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</si>
  <si>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</si>
  <si>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</si>
  <si>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</si>
  <si>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</si>
  <si>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</si>
  <si>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</si>
  <si>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</si>
  <si>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</si>
  <si>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</si>
  <si>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</si>
  <si>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</si>
  <si>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</si>
  <si>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</si>
  <si>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</si>
  <si>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</si>
  <si>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</si>
  <si>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</si>
  <si>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</si>
  <si>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</si>
  <si>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</si>
  <si>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</si>
  <si>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</si>
  <si>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</si>
  <si>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</si>
  <si>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</si>
  <si>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</si>
  <si>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</si>
  <si>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</si>
  <si>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</si>
  <si>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</si>
  <si>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</si>
  <si>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</si>
  <si>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</si>
  <si>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</si>
  <si>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</si>
  <si>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</si>
  <si>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</si>
  <si>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</si>
  <si>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</si>
  <si>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</si>
  <si>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</si>
  <si>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</si>
  <si>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</si>
  <si>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</si>
  <si>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</si>
  <si>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</si>
  <si>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</si>
  <si>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</si>
  <si>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</si>
  <si>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</si>
  <si>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</si>
  <si>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</si>
  <si>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</si>
  <si>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</si>
  <si>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</si>
  <si>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</si>
  <si>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</si>
  <si>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</si>
  <si>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</si>
  <si>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</si>
  <si>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</si>
  <si>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</si>
  <si>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</si>
  <si>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</si>
  <si>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</si>
  <si>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</si>
  <si>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</si>
  <si>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</si>
  <si>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</si>
  <si>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</si>
  <si>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</si>
  <si>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</si>
  <si>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</si>
  <si>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</si>
  <si>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</si>
  <si>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</si>
  <si>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</si>
  <si>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</si>
  <si>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</si>
  <si>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</si>
  <si>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</si>
  <si>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</si>
  <si>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</si>
  <si>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</si>
  <si>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</si>
  <si>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</si>
  <si>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</si>
  <si>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</si>
  <si>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</si>
  <si>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</si>
  <si>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</si>
  <si>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</si>
  <si>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</si>
  <si>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</si>
  <si>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</si>
  <si>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</si>
  <si>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</si>
  <si>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</si>
  <si>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</si>
  <si>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</si>
  <si>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</si>
  <si>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</si>
  <si>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</si>
  <si>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</si>
  <si>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</si>
  <si>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</si>
  <si>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</si>
  <si>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</si>
  <si>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</si>
  <si>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</si>
  <si>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</si>
  <si>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</si>
  <si>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</si>
  <si>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</si>
  <si>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</si>
  <si>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</si>
  <si>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</si>
  <si>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</si>
  <si>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</si>
  <si>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</si>
  <si>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</si>
  <si>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</si>
  <si>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</si>
  <si>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</si>
  <si>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</si>
  <si>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</si>
  <si>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</si>
  <si>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</si>
  <si>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</si>
  <si>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</si>
  <si>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</si>
  <si>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</si>
  <si>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</si>
  <si>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</si>
  <si>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</si>
  <si>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</si>
  <si>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</si>
  <si>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</si>
  <si>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</si>
  <si>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</si>
  <si>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</si>
  <si>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</si>
  <si>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</si>
  <si>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</si>
  <si>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</si>
  <si>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</si>
  <si>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</si>
  <si>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</si>
  <si>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</si>
  <si>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</si>
  <si>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</si>
  <si>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</si>
  <si>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</si>
  <si>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</si>
  <si>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</si>
  <si>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</si>
  <si>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</si>
  <si>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</si>
  <si>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</si>
  <si>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</si>
  <si>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</si>
  <si>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</si>
  <si>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</si>
  <si>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</si>
  <si>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</si>
  <si>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</si>
  <si>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</si>
  <si>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</si>
  <si>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</si>
  <si>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</si>
  <si>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</si>
  <si>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</si>
  <si>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</si>
  <si>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</si>
  <si>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</si>
  <si>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</si>
  <si>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</si>
  <si>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</si>
  <si>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</si>
  <si>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</si>
  <si>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</si>
  <si>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</si>
  <si>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</si>
  <si>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</si>
  <si>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</si>
  <si>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</si>
  <si>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</si>
  <si>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</si>
  <si>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</si>
  <si>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</si>
  <si>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</si>
  <si>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</si>
  <si>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</si>
  <si>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</si>
  <si>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</si>
  <si>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</si>
  <si>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</si>
  <si>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</si>
  <si>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</si>
  <si>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</si>
  <si>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</si>
  <si>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</si>
  <si>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</si>
  <si>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</si>
  <si>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</si>
  <si>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</si>
  <si>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</si>
  <si>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</si>
  <si>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</si>
  <si>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</si>
  <si>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</si>
  <si>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</si>
  <si>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</si>
  <si>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</si>
  <si>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</si>
  <si>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</si>
  <si>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</si>
  <si>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</si>
  <si>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</si>
  <si>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</si>
  <si>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</si>
  <si>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</si>
  <si>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</si>
  <si>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</si>
  <si>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</si>
  <si>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</si>
  <si>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</si>
  <si>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</si>
  <si>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</si>
  <si>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</si>
  <si>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</si>
  <si>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</si>
  <si>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</si>
  <si>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</si>
  <si>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</si>
  <si>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</si>
  <si>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</si>
  <si>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</si>
  <si>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</si>
  <si>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</si>
  <si>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</si>
  <si>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</si>
  <si>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</si>
  <si>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</si>
  <si>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</si>
  <si>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</si>
  <si>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</si>
  <si>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</si>
  <si>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</si>
  <si>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</si>
  <si>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</si>
  <si>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</si>
  <si>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</si>
  <si>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</si>
  <si>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</si>
  <si>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</si>
  <si>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</si>
  <si>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</si>
  <si>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</si>
  <si>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</si>
  <si>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</si>
  <si>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</si>
  <si>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</si>
  <si>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</si>
  <si>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</si>
  <si>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</si>
  <si>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</si>
  <si>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</si>
  <si>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</si>
  <si>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</si>
  <si>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</si>
  <si>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</si>
  <si>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</si>
  <si>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</si>
  <si>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</si>
  <si>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</si>
  <si>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</si>
  <si>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</si>
  <si>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</si>
  <si>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</si>
  <si>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</si>
  <si>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</si>
  <si>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</si>
  <si>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</si>
  <si>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</si>
  <si>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</si>
  <si>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</si>
  <si>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</si>
  <si>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</si>
  <si>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</si>
  <si>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</si>
  <si>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</si>
  <si>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</si>
  <si>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</si>
  <si>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</si>
  <si>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</si>
  <si>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</si>
  <si>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</si>
  <si>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</si>
  <si>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</si>
  <si>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</si>
  <si>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</si>
  <si>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</si>
  <si>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</si>
  <si>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</si>
  <si>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</si>
  <si>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</si>
  <si>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</si>
  <si>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</si>
  <si>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</si>
  <si>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</si>
  <si>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</si>
  <si>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</si>
  <si>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</si>
  <si>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</si>
  <si>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</si>
  <si>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</si>
  <si>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</si>
  <si>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</si>
  <si>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</si>
  <si>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</si>
  <si>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</si>
  <si>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</si>
  <si>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</si>
  <si>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</si>
  <si>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</si>
  <si>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</si>
  <si>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</si>
  <si>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</si>
  <si>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</si>
  <si>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</si>
  <si>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</si>
  <si>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</si>
  <si>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</si>
  <si>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</si>
  <si>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</si>
  <si>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</si>
  <si>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</si>
  <si>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</si>
  <si>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</si>
  <si>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</si>
  <si>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</si>
  <si>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</si>
  <si>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</si>
  <si>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</si>
  <si>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</si>
  <si>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</si>
  <si>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</si>
  <si>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</si>
  <si>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</si>
  <si>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</si>
  <si>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</si>
  <si>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</si>
  <si>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</si>
  <si>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</si>
  <si>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</si>
  <si>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</si>
  <si>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</si>
  <si>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</si>
  <si>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</si>
  <si>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</si>
  <si>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</si>
  <si>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</si>
  <si>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</si>
  <si>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</si>
  <si>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</si>
  <si>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</si>
  <si>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</si>
  <si>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</si>
  <si>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</si>
  <si>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</si>
  <si>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</si>
  <si>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</si>
  <si>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</si>
  <si>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</si>
  <si>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</si>
  <si>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</si>
  <si>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</si>
  <si>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</si>
  <si>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</si>
  <si>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</si>
  <si>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</si>
  <si>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</si>
  <si>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</si>
  <si>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</si>
  <si>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</si>
  <si>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</si>
  <si>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</si>
  <si>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</si>
  <si>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</si>
  <si>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</si>
  <si>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</si>
  <si>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</si>
  <si>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</si>
  <si>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</si>
  <si>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</si>
  <si>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</si>
  <si>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</si>
  <si>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</si>
  <si>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</si>
  <si>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</si>
  <si>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</si>
  <si>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</si>
  <si>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</si>
  <si>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</si>
  <si>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</si>
  <si>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</si>
  <si>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</si>
  <si>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</si>
  <si>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</si>
  <si>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</si>
  <si>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</si>
  <si>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</si>
  <si>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</si>
  <si>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</si>
  <si>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</si>
  <si>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</si>
  <si>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</si>
  <si>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</si>
  <si>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</si>
  <si>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</si>
  <si>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</si>
  <si>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</si>
  <si>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</si>
  <si>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</si>
  <si>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</si>
  <si>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</si>
  <si>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</si>
  <si>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</si>
  <si>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</si>
  <si>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</si>
  <si>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</si>
  <si>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</si>
  <si>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</si>
  <si>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</si>
  <si>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</si>
  <si>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</si>
  <si>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</si>
  <si>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</si>
  <si>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</si>
  <si>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</si>
  <si>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</si>
  <si>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</si>
  <si>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</si>
  <si>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</si>
  <si>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</si>
  <si>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</si>
  <si>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</si>
  <si>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</si>
  <si>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</si>
  <si>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</si>
  <si>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</si>
  <si>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</si>
  <si>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</si>
  <si>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</si>
  <si>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</si>
  <si>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</si>
  <si>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</si>
  <si>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</si>
  <si>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</si>
  <si>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</si>
  <si>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</si>
  <si>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</si>
  <si>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</si>
  <si>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</si>
  <si>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</si>
  <si>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</si>
  <si>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</si>
  <si>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</si>
  <si>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</si>
  <si>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</si>
  <si>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</si>
  <si>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</si>
  <si>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</si>
  <si>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</si>
  <si>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</si>
  <si>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</si>
  <si>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</si>
  <si>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</si>
  <si>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</si>
  <si>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</si>
  <si>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</si>
  <si>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</si>
  <si>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</si>
  <si>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</si>
  <si>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</si>
  <si>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</si>
  <si>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</si>
  <si>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</si>
  <si>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</si>
  <si>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</si>
  <si>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</si>
  <si>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</si>
  <si>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</si>
  <si>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</si>
  <si>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</si>
  <si>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</si>
  <si>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</si>
  <si>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</si>
  <si>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</si>
  <si>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</si>
  <si>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</si>
  <si>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</si>
  <si>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</si>
  <si>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</si>
  <si>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</si>
  <si>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</si>
  <si>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</si>
  <si>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</si>
  <si>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</si>
  <si>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</si>
  <si>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</si>
  <si>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</si>
  <si>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</si>
  <si>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</si>
  <si>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</si>
  <si>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</si>
  <si>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</si>
  <si>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</si>
  <si>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</si>
  <si>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</si>
  <si>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</si>
  <si>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</si>
  <si>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</si>
  <si>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</si>
  <si>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</si>
  <si>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</si>
  <si>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</si>
  <si>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</si>
  <si>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</si>
  <si>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</si>
  <si>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</si>
  <si>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</si>
  <si>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</si>
  <si>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</si>
  <si>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</si>
  <si>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</si>
  <si>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</si>
  <si>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</si>
  <si>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</si>
  <si>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</si>
  <si>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</si>
  <si>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</si>
  <si>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</si>
  <si>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</si>
  <si>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</si>
  <si>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</si>
  <si>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</si>
  <si>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</si>
  <si>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</si>
  <si>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</si>
  <si>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</si>
  <si>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</si>
  <si>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</si>
  <si>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</si>
  <si>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</si>
  <si>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</si>
  <si>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</si>
  <si>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</si>
  <si>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</si>
  <si>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</si>
  <si>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</si>
  <si>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</si>
  <si>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</si>
  <si>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</si>
  <si>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</si>
  <si>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</si>
  <si>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</si>
  <si>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</si>
  <si>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</si>
  <si>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</si>
  <si>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</si>
  <si>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</si>
  <si>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</si>
  <si>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</si>
  <si>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</si>
  <si>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</si>
  <si>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</si>
  <si>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</si>
  <si>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</si>
  <si>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</si>
  <si>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</si>
  <si>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</si>
  <si>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</si>
  <si>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</si>
  <si>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</si>
  <si>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</si>
  <si>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</si>
  <si>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</si>
  <si>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</si>
  <si>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</si>
  <si>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</si>
  <si>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</si>
  <si>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</si>
  <si>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</si>
  <si>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</si>
  <si>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</si>
  <si>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</si>
  <si>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</si>
  <si>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</si>
  <si>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</si>
  <si>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</si>
  <si>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</si>
  <si>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</si>
  <si>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</si>
  <si>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</si>
  <si>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</si>
  <si>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</si>
  <si>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</si>
  <si>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</si>
  <si>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</si>
  <si>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</si>
  <si>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</si>
  <si>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</si>
  <si>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</si>
  <si>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</si>
  <si>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</si>
  <si>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</si>
  <si>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</si>
  <si>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</si>
  <si>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</si>
  <si>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</si>
  <si>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</si>
  <si>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</si>
  <si>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</si>
  <si>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</si>
  <si>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</si>
  <si>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</si>
  <si>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</si>
  <si>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</si>
  <si>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</si>
  <si>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</si>
  <si>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</si>
  <si>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</si>
  <si>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</si>
  <si>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</si>
  <si>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</si>
  <si>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</si>
  <si>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</si>
  <si>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</si>
  <si>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</si>
  <si>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</si>
  <si>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</si>
  <si>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</si>
  <si>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</si>
  <si>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</si>
  <si>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</si>
  <si>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</si>
  <si>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</si>
  <si>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</si>
  <si>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</si>
  <si>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</si>
  <si>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</si>
  <si>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</si>
  <si>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</si>
  <si>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</si>
  <si>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</si>
  <si>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</si>
  <si>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</si>
  <si>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</si>
  <si>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</si>
  <si>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</si>
  <si>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</si>
  <si>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</si>
  <si>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</si>
  <si>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</si>
  <si>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</si>
  <si>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</si>
  <si>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</si>
  <si>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</si>
  <si>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</si>
  <si>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</si>
  <si>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</si>
  <si>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</si>
  <si>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</si>
  <si>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</si>
  <si>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</si>
  <si>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</si>
  <si>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</si>
  <si>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</si>
  <si>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</si>
  <si>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</si>
  <si>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</si>
  <si>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</si>
  <si>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</si>
  <si>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</si>
  <si>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</si>
  <si>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</si>
  <si>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</si>
  <si>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</si>
  <si>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</si>
  <si>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</si>
  <si>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</si>
  <si>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</si>
  <si>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</si>
  <si>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</si>
  <si>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</si>
  <si>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</si>
  <si>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</si>
  <si>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</si>
  <si>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</si>
  <si>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</si>
  <si>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</si>
  <si>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</si>
  <si>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</si>
  <si>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</si>
  <si>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</si>
  <si>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</si>
  <si>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</si>
  <si>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</si>
  <si>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</si>
  <si>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</si>
  <si>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</si>
  <si>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</si>
  <si>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</si>
  <si>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</si>
  <si>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</si>
  <si>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</si>
  <si>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</si>
  <si>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</si>
  <si>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</si>
  <si>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</si>
  <si>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</si>
  <si>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</si>
  <si>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</si>
  <si>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</si>
  <si>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</si>
  <si>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</si>
  <si>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</si>
  <si>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</si>
  <si>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</si>
  <si>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</si>
  <si>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</si>
  <si>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</si>
  <si>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</si>
  <si>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</si>
  <si>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</si>
  <si>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</si>
  <si>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</si>
  <si>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</si>
  <si>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</si>
  <si>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</si>
  <si>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</si>
  <si>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</si>
  <si>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</si>
  <si>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</si>
  <si>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</si>
  <si>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</si>
  <si>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</si>
  <si>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</si>
  <si>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</si>
  <si>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</si>
  <si>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</si>
  <si>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</si>
  <si>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</si>
  <si>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</si>
  <si>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</si>
  <si>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</si>
  <si>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</si>
  <si>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</si>
  <si>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</si>
  <si>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</si>
  <si>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</si>
  <si>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</si>
  <si>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</si>
  <si>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</si>
  <si>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</si>
  <si>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</si>
  <si>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</si>
  <si>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</si>
  <si>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</si>
  <si>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</si>
  <si>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</si>
  <si>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</si>
  <si>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</si>
  <si>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</si>
  <si>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</si>
  <si>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</si>
  <si>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</si>
  <si>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</si>
  <si>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</si>
  <si>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</si>
  <si>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</si>
  <si>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</si>
  <si>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</si>
  <si>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</si>
  <si>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</si>
  <si>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</si>
  <si>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</si>
  <si>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</si>
  <si>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</si>
  <si>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</si>
  <si>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</si>
  <si>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</si>
  <si>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</si>
  <si>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</si>
  <si>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</si>
  <si>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</si>
  <si>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</si>
  <si>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</si>
  <si>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</si>
  <si>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</si>
  <si>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</si>
  <si>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</si>
  <si>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</si>
  <si>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</si>
  <si>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</si>
  <si>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</si>
  <si>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</si>
  <si>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</si>
  <si>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</si>
  <si>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</si>
  <si>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</si>
  <si>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</si>
  <si>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</si>
  <si>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</si>
  <si>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</si>
  <si>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</si>
  <si>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</si>
  <si>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</si>
  <si>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</si>
  <si>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</si>
  <si>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</si>
  <si>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</si>
  <si>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</si>
  <si>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</si>
  <si>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</si>
  <si>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</si>
  <si>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</si>
  <si>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</si>
  <si>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</si>
  <si>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</si>
  <si>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</si>
  <si>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</si>
  <si>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</si>
  <si>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</si>
  <si>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</si>
  <si>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</si>
  <si>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</si>
  <si>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</si>
  <si>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</si>
  <si>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</si>
  <si>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</si>
  <si>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</si>
  <si>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</si>
  <si>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</si>
  <si>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</si>
  <si>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</si>
  <si>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</si>
  <si>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</si>
  <si>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</si>
  <si>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</si>
  <si>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</si>
  <si>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</si>
  <si>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</si>
  <si>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</si>
  <si>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</si>
  <si>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</si>
  <si>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</si>
  <si>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</si>
  <si>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</si>
  <si>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</si>
  <si>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</si>
  <si>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</si>
  <si>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</si>
  <si>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</si>
  <si>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</si>
  <si>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</si>
  <si>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</si>
  <si>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</si>
  <si>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</si>
  <si>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</si>
  <si>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</si>
  <si>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</si>
  <si>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</si>
  <si>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</si>
  <si>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</si>
  <si>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</si>
  <si>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</si>
  <si>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</si>
  <si>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</si>
  <si>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</si>
  <si>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</si>
  <si>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</si>
  <si>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</si>
  <si>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</si>
  <si>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</si>
  <si>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</si>
  <si>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</si>
  <si>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</si>
  <si>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</si>
  <si>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</si>
  <si>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</si>
  <si>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</si>
  <si>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</si>
  <si>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</si>
  <si>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</si>
  <si>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</si>
  <si>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</si>
  <si>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</si>
  <si>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</si>
  <si>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</si>
  <si>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</si>
  <si>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</si>
  <si>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</si>
  <si>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</si>
  <si>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</si>
  <si>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</si>
  <si>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</si>
  <si>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</si>
  <si>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</si>
  <si>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</si>
  <si>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</si>
  <si>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</si>
  <si>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</si>
  <si>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</si>
  <si>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</si>
  <si>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</si>
  <si>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</si>
  <si>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</si>
  <si>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</si>
  <si>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</si>
  <si>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</si>
  <si>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</si>
  <si>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</si>
  <si>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</si>
  <si>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</si>
  <si>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</si>
  <si>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</si>
  <si>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</si>
  <si>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</si>
  <si>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</si>
  <si>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</si>
  <si>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</si>
  <si>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</si>
  <si>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</si>
  <si>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</si>
  <si>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</si>
  <si>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</si>
  <si>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</si>
  <si>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</si>
  <si>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</si>
  <si>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</si>
  <si>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</si>
  <si>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</si>
  <si>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</si>
  <si>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</si>
  <si>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</si>
  <si>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</si>
  <si>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</si>
  <si>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</si>
  <si>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</si>
  <si>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</si>
  <si>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</si>
  <si>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</si>
  <si>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</si>
  <si>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</si>
  <si>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</si>
  <si>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</si>
  <si>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</si>
  <si>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</si>
  <si>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</si>
  <si>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</si>
  <si>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</si>
  <si>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</si>
  <si>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</si>
  <si>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</si>
  <si>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</si>
  <si>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</si>
  <si>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</si>
  <si>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</si>
  <si>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</si>
  <si>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</si>
  <si>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</si>
  <si>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</si>
  <si>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</si>
  <si>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</si>
  <si>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</si>
  <si>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</si>
  <si>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</si>
  <si>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</si>
  <si>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</si>
  <si>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</si>
  <si>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</si>
  <si>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</si>
  <si>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</si>
  <si>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</si>
  <si>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</si>
  <si>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</si>
  <si>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</si>
  <si>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</si>
  <si>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</si>
  <si>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</si>
  <si>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</si>
  <si>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</si>
  <si>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</si>
  <si>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</si>
  <si>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</si>
  <si>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</si>
  <si>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</si>
  <si>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</si>
  <si>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</si>
  <si>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</si>
  <si>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</si>
  <si>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</si>
  <si>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</si>
  <si>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</si>
  <si>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</si>
  <si>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</si>
  <si>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</si>
  <si>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</si>
  <si>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</si>
  <si>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</si>
  <si>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</si>
  <si>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</si>
  <si>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</si>
  <si>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</si>
  <si>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</si>
  <si>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</si>
  <si>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</si>
  <si>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</si>
  <si>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</si>
  <si>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</si>
  <si>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</si>
  <si>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</si>
  <si>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</si>
  <si>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</si>
  <si>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</si>
  <si>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</si>
  <si>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</si>
  <si>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</si>
  <si>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</si>
  <si>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</si>
  <si>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</si>
  <si>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</si>
  <si>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</si>
  <si>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</si>
  <si>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</si>
  <si>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</si>
  <si>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</si>
  <si>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</si>
  <si>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</si>
  <si>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</si>
  <si>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</si>
  <si>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</si>
  <si>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</si>
  <si>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</si>
  <si>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</si>
  <si>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</si>
  <si>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</si>
  <si>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</si>
  <si>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</si>
  <si>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</si>
  <si>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</si>
  <si>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</si>
  <si>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</si>
  <si>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</si>
  <si>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</si>
  <si>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</si>
  <si>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</si>
  <si>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</si>
  <si>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</si>
  <si>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</si>
  <si>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</si>
  <si>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</si>
  <si>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</si>
  <si>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</si>
  <si>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</si>
  <si>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</si>
  <si>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</si>
  <si>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</si>
  <si>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</si>
  <si>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</si>
  <si>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</si>
  <si>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</si>
  <si>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</si>
  <si>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</si>
  <si>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</si>
  <si>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</si>
  <si>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</si>
  <si>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</si>
  <si>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</si>
  <si>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</si>
  <si>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</si>
  <si>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</si>
  <si>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</si>
  <si>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</si>
  <si>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</si>
  <si>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</si>
  <si>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</si>
  <si>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</si>
  <si>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</si>
  <si>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</si>
  <si>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</si>
  <si>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</si>
  <si>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</si>
  <si>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</si>
  <si>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</si>
  <si>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</si>
  <si>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</si>
  <si>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</si>
  <si>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</si>
  <si>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</si>
  <si>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</si>
  <si>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</si>
  <si>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</si>
  <si>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</si>
  <si>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</si>
  <si>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</si>
  <si>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</si>
  <si>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</si>
  <si>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</si>
  <si>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</si>
  <si>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</si>
  <si>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</si>
  <si>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</si>
  <si>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</si>
  <si>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</si>
  <si>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</si>
  <si>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</si>
  <si>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</si>
  <si>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</si>
  <si>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</si>
  <si>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</si>
  <si>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</si>
  <si>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</si>
  <si>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</si>
  <si>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</si>
  <si>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</si>
  <si>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</si>
  <si>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</si>
  <si>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</si>
  <si>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</si>
  <si>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</si>
  <si>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</si>
  <si>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</si>
  <si>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</si>
  <si>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</si>
  <si>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</si>
  <si>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</si>
  <si>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</si>
  <si>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</si>
  <si>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</si>
  <si>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</si>
  <si>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</si>
  <si>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</si>
  <si>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</si>
  <si>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</si>
  <si>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</si>
  <si>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</si>
  <si>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</si>
  <si>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</si>
  <si>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</si>
  <si>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</si>
  <si>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</si>
  <si>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</si>
  <si>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</si>
  <si>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</si>
  <si>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</si>
  <si>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</si>
  <si>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</si>
  <si>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</si>
  <si>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</si>
  <si>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</si>
  <si>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</si>
  <si>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</si>
  <si>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</si>
  <si>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</si>
  <si>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</si>
  <si>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</si>
  <si>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</si>
  <si>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</si>
  <si>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</si>
  <si>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</si>
  <si>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</si>
  <si>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</si>
  <si>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</si>
  <si>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</si>
  <si>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</si>
  <si>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</si>
  <si>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</si>
  <si>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</si>
  <si>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</si>
  <si>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</si>
  <si>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</si>
  <si>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</si>
  <si>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</si>
  <si>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</si>
  <si>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</si>
  <si>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</si>
  <si>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</si>
  <si>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</si>
  <si>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</si>
  <si>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</si>
  <si>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</si>
  <si>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</si>
  <si>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</si>
  <si>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</si>
  <si>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</si>
  <si>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</si>
  <si>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</si>
  <si>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</si>
  <si>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</si>
  <si>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</si>
  <si>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</si>
  <si>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</si>
  <si>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</si>
  <si>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</si>
  <si>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</si>
  <si>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</si>
  <si>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</si>
  <si>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</si>
  <si>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</si>
  <si>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</si>
  <si>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</si>
  <si>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</si>
  <si>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</si>
  <si>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</si>
  <si>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</si>
  <si>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</si>
  <si>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</si>
  <si>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</si>
  <si>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</si>
  <si>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</si>
  <si>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</si>
  <si>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</si>
  <si>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</si>
  <si>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</si>
  <si>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</si>
  <si>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</si>
  <si>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</si>
  <si>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</si>
  <si>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</si>
  <si>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</si>
  <si>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</si>
  <si>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</si>
  <si>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</si>
  <si>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</si>
  <si>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</si>
  <si>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</si>
  <si>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</si>
  <si>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</si>
  <si>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</si>
  <si>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</si>
  <si>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</si>
  <si>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</si>
  <si>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</si>
  <si>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</si>
  <si>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</si>
  <si>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</si>
  <si>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</si>
  <si>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</si>
  <si>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</si>
  <si>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</si>
  <si>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</si>
  <si>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</si>
  <si>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</si>
  <si>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</si>
  <si>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</si>
  <si>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</si>
  <si>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</si>
  <si>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</si>
  <si>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</si>
  <si>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</si>
  <si>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</si>
  <si>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</si>
  <si>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</si>
  <si>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</si>
  <si>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</si>
  <si>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</si>
  <si>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</si>
  <si>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</si>
  <si>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</si>
  <si>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</si>
  <si>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</si>
  <si>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</si>
  <si>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</si>
  <si>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</si>
  <si>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</si>
  <si>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</si>
  <si>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</si>
  <si>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</si>
  <si>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</si>
  <si>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</si>
  <si>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</si>
  <si>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</si>
  <si>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</si>
  <si>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</si>
  <si>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</si>
  <si>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</si>
  <si>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</si>
  <si>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</si>
  <si>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</si>
  <si>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</si>
  <si>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</si>
  <si>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</si>
  <si>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</si>
  <si>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</si>
  <si>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</si>
  <si>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</si>
  <si>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</si>
  <si>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</si>
  <si>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</si>
  <si>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</si>
  <si>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</si>
  <si>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</si>
  <si>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</si>
  <si>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</si>
  <si>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</si>
  <si>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</si>
  <si>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</si>
  <si>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</si>
  <si>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</si>
  <si>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</si>
  <si>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</si>
  <si>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</si>
  <si>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</si>
  <si>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</si>
  <si>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</si>
  <si>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</si>
  <si>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</si>
  <si>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</si>
  <si>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</si>
  <si>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</si>
  <si>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</si>
  <si>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</si>
  <si>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</si>
  <si>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</si>
  <si>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</si>
  <si>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</si>
  <si>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</si>
  <si>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</si>
  <si>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</si>
  <si>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</si>
  <si>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</si>
  <si>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</si>
  <si>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</si>
  <si>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</si>
  <si>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</si>
  <si>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</si>
  <si>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</si>
  <si>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</si>
  <si>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</si>
  <si>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</si>
  <si>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</si>
  <si>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</si>
  <si>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</si>
  <si>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</si>
  <si>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</si>
  <si>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</si>
  <si>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</si>
  <si>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</si>
  <si>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</si>
  <si>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</si>
  <si>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</si>
  <si>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</si>
  <si>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</si>
  <si>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</si>
  <si>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</si>
  <si>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</si>
  <si>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</si>
  <si>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</si>
  <si>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</si>
  <si>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</si>
  <si>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</si>
  <si>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</si>
  <si>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</si>
  <si>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</si>
  <si>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</si>
  <si>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</si>
  <si>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</si>
  <si>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</si>
  <si>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</si>
  <si>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</si>
  <si>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</si>
  <si>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</si>
  <si>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</si>
  <si>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</si>
  <si>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</si>
  <si>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</si>
  <si>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</si>
  <si>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</si>
  <si>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</si>
  <si>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</si>
  <si>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</si>
  <si>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</si>
  <si>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</si>
  <si>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</si>
  <si>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</si>
  <si>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</si>
  <si>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</si>
  <si>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</si>
  <si>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</si>
  <si>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</si>
  <si>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</si>
  <si>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</si>
  <si>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</si>
  <si>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</si>
  <si>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</si>
  <si>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</si>
  <si>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</si>
  <si>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</si>
  <si>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</si>
  <si>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</si>
  <si>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</si>
  <si>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</si>
  <si>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</si>
  <si>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</si>
  <si>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</si>
  <si>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</si>
  <si>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</si>
  <si>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</si>
  <si>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</si>
  <si>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</si>
  <si>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</si>
  <si>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</si>
  <si>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</si>
  <si>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</si>
  <si>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</si>
  <si>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</si>
  <si>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</si>
  <si>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</si>
  <si>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</si>
  <si>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</si>
  <si>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</si>
  <si>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</si>
  <si>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</si>
  <si>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</si>
  <si>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</si>
  <si>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</si>
  <si>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</si>
  <si>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</si>
  <si>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</si>
  <si>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</si>
  <si>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</si>
  <si>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</si>
  <si>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</si>
  <si>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</si>
  <si>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</si>
  <si>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</si>
  <si>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</si>
  <si>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</si>
  <si>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</si>
  <si>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</si>
  <si>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</si>
  <si>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</si>
  <si>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</si>
  <si>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</si>
  <si>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</si>
  <si>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</si>
  <si>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</si>
  <si>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</si>
  <si>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</si>
  <si>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</si>
  <si>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</si>
  <si>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</si>
  <si>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</si>
  <si>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</si>
  <si>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</si>
  <si>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</si>
  <si>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</si>
  <si>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</si>
  <si>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</si>
  <si>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</si>
  <si>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</si>
  <si>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</si>
  <si>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</si>
  <si>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</si>
  <si>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</si>
  <si>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</si>
  <si>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</si>
  <si>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</si>
  <si>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</si>
  <si>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</si>
  <si>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</si>
  <si>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</si>
  <si>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</si>
  <si>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</si>
  <si>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</si>
  <si>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</si>
  <si>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</si>
  <si>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</si>
  <si>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</si>
  <si>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</si>
  <si>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</si>
  <si>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</si>
  <si>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</si>
  <si>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</si>
  <si>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</si>
  <si>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</si>
  <si>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</si>
  <si>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</si>
  <si>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</si>
  <si>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</si>
  <si>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</si>
  <si>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</si>
  <si>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</si>
  <si>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</si>
  <si>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</si>
  <si>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</si>
  <si>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</si>
  <si>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</si>
  <si>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</si>
  <si>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</si>
  <si>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</si>
  <si>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</si>
  <si>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</si>
  <si>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</si>
  <si>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</si>
  <si>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</si>
  <si>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</si>
  <si>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</si>
  <si>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</si>
  <si>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</si>
  <si>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</si>
  <si>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</si>
  <si>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</si>
  <si>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</si>
  <si>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</si>
  <si>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</si>
  <si>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</si>
  <si>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</si>
  <si>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</si>
  <si>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</si>
  <si>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</si>
  <si>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</si>
  <si>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</si>
  <si>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</si>
  <si>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</si>
  <si>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</si>
  <si>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</si>
  <si>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</si>
  <si>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</si>
  <si>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</si>
  <si>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</si>
  <si>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</si>
  <si>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</si>
  <si>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</si>
  <si>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</si>
  <si>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</si>
  <si>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</si>
  <si>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</si>
  <si>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</si>
  <si>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</si>
  <si>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</si>
  <si>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</si>
  <si>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</si>
  <si>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</si>
  <si>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</si>
  <si>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</si>
  <si>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</si>
  <si>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</si>
  <si>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</si>
  <si>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</si>
  <si>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</si>
  <si>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</si>
  <si>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</si>
  <si>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</si>
  <si>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</si>
  <si>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</si>
  <si>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</si>
  <si>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</si>
  <si>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</si>
  <si>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</si>
  <si>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</si>
  <si>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</si>
  <si>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</si>
  <si>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</si>
  <si>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</si>
  <si>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</si>
  <si>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</si>
  <si>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</si>
  <si>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</si>
  <si>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</si>
  <si>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</si>
  <si>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</si>
  <si>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</si>
  <si>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</si>
  <si>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</si>
  <si>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</si>
  <si>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</si>
  <si>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</si>
  <si>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</si>
  <si>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</si>
  <si>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</si>
  <si>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</si>
  <si>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</si>
  <si>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</si>
  <si>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</si>
  <si>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</si>
  <si>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</si>
  <si>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</si>
  <si>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</si>
  <si>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</si>
  <si>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</si>
  <si>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</si>
  <si>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</si>
  <si>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</si>
  <si>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</si>
  <si>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</si>
  <si>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</si>
  <si>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</si>
  <si>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</si>
  <si>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</si>
  <si>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</si>
  <si>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</si>
  <si>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</si>
  <si>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</si>
  <si>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</si>
  <si>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</si>
  <si>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</si>
  <si>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</si>
  <si>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</si>
  <si>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</si>
  <si>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</si>
  <si>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</si>
  <si>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</si>
  <si>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</si>
  <si>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</si>
  <si>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</si>
  <si>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</si>
  <si>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</si>
  <si>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</si>
  <si>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</si>
  <si>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</si>
  <si>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</si>
  <si>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</si>
  <si>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</si>
  <si>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</si>
  <si>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</si>
  <si>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</si>
  <si>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</si>
  <si>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</si>
  <si>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</si>
  <si>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</si>
  <si>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</si>
  <si>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</si>
  <si>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</si>
  <si>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</si>
  <si>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</si>
  <si>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</si>
  <si>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</si>
  <si>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</si>
  <si>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</si>
  <si>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</si>
  <si>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</si>
  <si>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</si>
  <si>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</si>
  <si>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</si>
  <si>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</si>
  <si>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</si>
  <si>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</si>
  <si>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</si>
  <si>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</si>
  <si>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</si>
  <si>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</si>
  <si>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</si>
  <si>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</si>
  <si>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</si>
  <si>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</si>
  <si>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</si>
  <si>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</si>
  <si>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</si>
  <si>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</si>
  <si>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</si>
  <si>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</si>
  <si>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</si>
  <si>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</si>
  <si>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</si>
  <si>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</si>
  <si>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</si>
  <si>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</si>
  <si>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</si>
  <si>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</si>
  <si>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</si>
  <si>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</si>
  <si>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</si>
  <si>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</si>
  <si>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</si>
  <si>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</si>
  <si>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</si>
  <si>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</si>
  <si>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</si>
  <si>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</si>
  <si>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</si>
  <si>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</si>
  <si>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</si>
  <si>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</si>
  <si>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</si>
  <si>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</si>
  <si>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</si>
  <si>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</si>
  <si>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</si>
  <si>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</si>
  <si>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</si>
  <si>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</si>
  <si>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</si>
  <si>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</si>
  <si>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</si>
  <si>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</si>
  <si>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</si>
  <si>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</si>
  <si>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</si>
  <si>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</si>
  <si>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</si>
  <si>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</si>
  <si>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</si>
  <si>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</si>
  <si>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</si>
  <si>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</si>
  <si>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</si>
  <si>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</si>
  <si>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</si>
  <si>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</si>
  <si>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</si>
  <si>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</si>
  <si>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</si>
  <si>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</si>
  <si>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</si>
  <si>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</si>
  <si>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</si>
  <si>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</si>
  <si>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</si>
  <si>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</si>
  <si>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</si>
  <si>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</si>
  <si>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</si>
  <si>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</si>
  <si>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</si>
  <si>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</si>
  <si>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</si>
  <si>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</si>
  <si>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</si>
  <si>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</si>
  <si>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</si>
  <si>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</si>
  <si>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</si>
  <si>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</si>
  <si>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</si>
  <si>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</si>
  <si>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</si>
  <si>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</si>
  <si>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</si>
  <si>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</si>
  <si>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</si>
  <si>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</si>
  <si>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</si>
  <si>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</si>
  <si>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</si>
  <si>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</si>
  <si>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</si>
  <si>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</si>
  <si>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</si>
  <si>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</si>
  <si>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</si>
  <si>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</si>
  <si>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</si>
  <si>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</si>
  <si>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</si>
  <si>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</si>
  <si>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</si>
  <si>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</si>
  <si>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</si>
  <si>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</si>
  <si>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</si>
  <si>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</si>
  <si>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</si>
  <si>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</si>
  <si>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</si>
  <si>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</si>
  <si>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</si>
  <si>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</si>
  <si>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</si>
  <si>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</si>
  <si>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</si>
  <si>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</si>
  <si>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</si>
  <si>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</si>
  <si>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</si>
  <si>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</si>
  <si>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</si>
  <si>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</si>
  <si>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</si>
  <si>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</si>
  <si>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</si>
  <si>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</si>
  <si>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</si>
  <si>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</si>
  <si>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</si>
  <si>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</si>
  <si>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</si>
  <si>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</si>
  <si>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</si>
  <si>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</si>
  <si>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</si>
  <si>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</si>
  <si>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</si>
  <si>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</si>
  <si>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</si>
  <si>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</si>
  <si>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</si>
  <si>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</si>
  <si>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</si>
  <si>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</si>
  <si>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</si>
  <si>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</si>
  <si>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</si>
  <si>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</si>
  <si>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</si>
  <si>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</si>
  <si>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</si>
  <si>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</si>
  <si>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</si>
  <si>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</si>
  <si>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</si>
  <si>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</si>
  <si>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</si>
  <si>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</si>
  <si>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</si>
  <si>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</si>
  <si>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</si>
  <si>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</si>
  <si>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</si>
  <si>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</si>
  <si>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</si>
  <si>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</si>
  <si>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</si>
  <si>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</si>
  <si>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</si>
  <si>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</si>
  <si>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</si>
  <si>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</si>
  <si>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</si>
  <si>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</si>
  <si>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</si>
  <si>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</si>
  <si>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</si>
  <si>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</si>
  <si>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</si>
  <si>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</si>
  <si>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</si>
  <si>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</si>
  <si>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</si>
  <si>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</si>
  <si>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</si>
  <si>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</si>
  <si>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</si>
  <si>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</si>
  <si>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</si>
  <si>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</si>
  <si>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</si>
  <si>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</si>
  <si>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</si>
  <si>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</si>
  <si>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</si>
  <si>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</si>
  <si>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</si>
  <si>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</si>
  <si>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</si>
  <si>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</si>
  <si>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</si>
  <si>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</si>
  <si>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</si>
  <si>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</si>
  <si>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</si>
  <si>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</si>
  <si>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</si>
  <si>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</si>
  <si>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</si>
  <si>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</si>
  <si>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</si>
  <si>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</si>
  <si>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</si>
  <si>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</si>
  <si>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</si>
  <si>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</si>
  <si>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</si>
  <si>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</si>
  <si>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</si>
  <si>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</si>
  <si>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</si>
  <si>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</si>
  <si>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</si>
  <si>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</si>
  <si>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</si>
  <si>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</si>
  <si>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</si>
  <si>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</si>
  <si>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</si>
  <si>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</si>
  <si>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</si>
  <si>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</si>
  <si>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</si>
  <si>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</si>
  <si>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</si>
  <si>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</si>
  <si>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</si>
  <si>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</si>
  <si>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</si>
  <si>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</si>
  <si>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</si>
  <si>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</si>
  <si>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</si>
  <si>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</si>
  <si>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</si>
  <si>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</si>
  <si>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</si>
  <si>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</si>
  <si>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</si>
  <si>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</si>
  <si>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</si>
  <si>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</si>
  <si>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</si>
  <si>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</si>
  <si>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</si>
  <si>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</si>
  <si>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</si>
  <si>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</si>
  <si>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</si>
  <si>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</si>
  <si>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</si>
  <si>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</si>
  <si>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</si>
  <si>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</si>
  <si>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</si>
  <si>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</si>
  <si>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</si>
  <si>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</si>
  <si>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</si>
  <si>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</si>
  <si>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</si>
  <si>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</si>
  <si>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</si>
  <si>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</si>
  <si>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</si>
  <si>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</si>
  <si>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</si>
  <si>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</si>
  <si>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</si>
  <si>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</si>
  <si>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</si>
  <si>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</si>
  <si>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</si>
  <si>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</si>
  <si>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</si>
  <si>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</si>
  <si>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</si>
  <si>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</si>
  <si>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</si>
  <si>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</si>
  <si>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</si>
  <si>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</si>
  <si>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</si>
  <si>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</si>
  <si>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</si>
  <si>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</si>
  <si>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</si>
  <si>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</si>
  <si>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</si>
  <si>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</si>
  <si>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</si>
  <si>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</si>
  <si>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</si>
  <si>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</si>
  <si>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</si>
  <si>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</si>
  <si>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</si>
  <si>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</si>
  <si>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</si>
  <si>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</si>
  <si>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</si>
  <si>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</si>
  <si>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</si>
  <si>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</si>
  <si>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</si>
  <si>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</si>
  <si>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</si>
  <si>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</si>
  <si>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</si>
  <si>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</si>
  <si>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</si>
  <si>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</si>
  <si>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</si>
  <si>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</si>
  <si>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</si>
  <si>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</si>
  <si>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</si>
  <si>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</si>
  <si>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</si>
  <si>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</si>
  <si>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</si>
  <si>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</si>
  <si>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</si>
  <si>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</si>
  <si>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</si>
  <si>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</si>
  <si>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</si>
  <si>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</si>
  <si>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</si>
  <si>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</si>
  <si>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</si>
  <si>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</si>
  <si>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</si>
  <si>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</si>
  <si>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</si>
  <si>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</si>
  <si>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</si>
  <si>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</si>
  <si>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</si>
  <si>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</si>
  <si>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</si>
  <si>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</si>
  <si>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</si>
  <si>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</si>
  <si>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</si>
  <si>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</si>
  <si>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</si>
  <si>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</si>
  <si>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</si>
  <si>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</si>
  <si>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</si>
  <si>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</si>
  <si>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</si>
  <si>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</si>
  <si>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</si>
  <si>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</si>
  <si>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</si>
  <si>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</si>
  <si>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</si>
  <si>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</si>
  <si>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</si>
  <si>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</si>
  <si>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</si>
  <si>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</si>
  <si>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</si>
  <si>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</si>
  <si>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</si>
  <si>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</si>
  <si>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</si>
  <si>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</si>
  <si>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</si>
  <si>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</si>
  <si>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</si>
  <si>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</si>
  <si>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</si>
  <si>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</si>
  <si>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</si>
  <si>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</si>
  <si>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</si>
  <si>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</si>
  <si>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</si>
  <si>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</si>
  <si>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</si>
  <si>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</si>
  <si>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</si>
  <si>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</si>
  <si>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</si>
  <si>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</si>
  <si>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</si>
  <si>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</si>
  <si>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</si>
  <si>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</si>
  <si>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</si>
  <si>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</si>
  <si>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</si>
  <si>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</si>
  <si>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</si>
  <si>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</si>
  <si>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</si>
  <si>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</si>
  <si>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</si>
  <si>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</si>
  <si>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</si>
  <si>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</si>
  <si>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</si>
  <si>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</si>
  <si>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</si>
  <si>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</si>
  <si>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</si>
  <si>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</si>
  <si>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</si>
  <si>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</si>
  <si>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</si>
  <si>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</si>
  <si>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</si>
  <si>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</si>
  <si>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</si>
  <si>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</si>
  <si>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</si>
  <si>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</si>
  <si>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</si>
  <si>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</si>
  <si>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</si>
  <si>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</si>
  <si>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</si>
  <si>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</si>
  <si>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</si>
  <si>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</si>
  <si>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</si>
  <si>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</si>
  <si>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</si>
  <si>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</si>
  <si>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</si>
  <si>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</si>
  <si>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</si>
  <si>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</si>
  <si>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</si>
  <si>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</si>
  <si>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</si>
  <si>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</si>
  <si>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</si>
  <si>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</si>
  <si>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</si>
  <si>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</si>
  <si>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</si>
  <si>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</si>
  <si>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</si>
  <si>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</si>
  <si>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</si>
  <si>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</si>
  <si>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</si>
  <si>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</si>
  <si>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</si>
  <si>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</si>
  <si>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</si>
  <si>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</si>
  <si>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</si>
  <si>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</si>
  <si>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</si>
  <si>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</si>
  <si>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</si>
  <si>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</si>
  <si>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</si>
  <si>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</si>
  <si>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</si>
  <si>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</si>
  <si>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</si>
  <si>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</si>
  <si>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</si>
  <si>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</si>
  <si>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</si>
  <si>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</si>
  <si>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</si>
  <si>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</si>
  <si>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</si>
  <si>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</si>
  <si>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</si>
  <si>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</si>
  <si>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</si>
  <si>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</si>
  <si>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</si>
  <si>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</si>
  <si>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</si>
  <si>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</si>
  <si>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</si>
  <si>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</si>
  <si>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</si>
  <si>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</si>
  <si>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</si>
  <si>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</si>
  <si>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</si>
  <si>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</si>
  <si>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</si>
  <si>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</si>
  <si>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</si>
  <si>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</si>
  <si>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</si>
  <si>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</si>
  <si>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</si>
  <si>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</si>
  <si>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</si>
  <si>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</si>
  <si>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</si>
  <si>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</si>
  <si>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</si>
  <si>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</si>
  <si>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</si>
  <si>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</si>
  <si>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</si>
  <si>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</si>
  <si>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</si>
  <si>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</si>
  <si>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</si>
  <si>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</si>
  <si>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</si>
  <si>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</si>
  <si>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</si>
  <si>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</si>
  <si>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</si>
  <si>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</si>
  <si>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</si>
  <si>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</si>
  <si>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</si>
  <si>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</si>
  <si>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</si>
  <si>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</si>
  <si>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</si>
  <si>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</si>
  <si>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</si>
  <si>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</si>
  <si>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</si>
  <si>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</si>
  <si>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</si>
  <si>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</si>
  <si>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</si>
  <si>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</si>
  <si>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</si>
  <si>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</si>
  <si>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</si>
  <si>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</si>
  <si>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</si>
  <si>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</si>
  <si>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</si>
  <si>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</si>
  <si>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</si>
  <si>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</si>
  <si>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</si>
  <si>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</si>
  <si>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</si>
  <si>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</si>
  <si>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</si>
  <si>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</si>
  <si>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</si>
  <si>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</si>
  <si>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</si>
  <si>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</si>
  <si>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</si>
  <si>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</si>
  <si>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</si>
  <si>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</si>
  <si>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</si>
  <si>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</si>
  <si>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</si>
  <si>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</si>
  <si>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</si>
  <si>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</si>
  <si>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</si>
  <si>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</si>
  <si>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</si>
  <si>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</si>
  <si>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</si>
  <si>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</si>
  <si>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</si>
  <si>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</si>
  <si>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</si>
  <si>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</si>
  <si>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</si>
  <si>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</si>
  <si>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</si>
  <si>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</si>
  <si>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</si>
  <si>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</si>
  <si>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</si>
  <si>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</si>
  <si>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</si>
  <si>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</si>
  <si>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</si>
  <si>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</si>
  <si>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</si>
  <si>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</si>
  <si>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</si>
  <si>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</si>
  <si>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</si>
  <si>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</si>
  <si>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</si>
  <si>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</si>
  <si>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</si>
  <si>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</si>
  <si>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</si>
  <si>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</si>
  <si>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</si>
  <si>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</si>
  <si>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</si>
  <si>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</si>
  <si>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</si>
  <si>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</si>
  <si>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</si>
  <si>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</si>
  <si>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</si>
  <si>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</si>
  <si>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</si>
  <si>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</si>
  <si>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</si>
  <si>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</si>
  <si>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</si>
  <si>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</si>
  <si>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</si>
  <si>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</si>
  <si>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</si>
  <si>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</si>
  <si>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</si>
  <si>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</si>
  <si>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</si>
  <si>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</si>
  <si>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</si>
  <si>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</si>
  <si>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</si>
  <si>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</si>
  <si>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</si>
  <si>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</si>
  <si>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</si>
  <si>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</si>
  <si>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</si>
  <si>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</si>
  <si>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</si>
  <si>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</si>
  <si>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</si>
  <si>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</si>
  <si>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</si>
  <si>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</si>
  <si>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</si>
  <si>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</si>
  <si>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</si>
  <si>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</si>
  <si>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</si>
  <si>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</si>
  <si>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</si>
  <si>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</si>
  <si>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</si>
  <si>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</si>
  <si>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</si>
  <si>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</si>
  <si>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</si>
  <si>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</si>
  <si>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</si>
  <si>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</si>
  <si>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</si>
  <si>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</si>
  <si>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</si>
  <si>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</si>
  <si>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</si>
  <si>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</si>
  <si>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</si>
  <si>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</si>
  <si>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</si>
  <si>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</si>
  <si>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</si>
  <si>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</si>
  <si>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</si>
  <si>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</si>
  <si>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</si>
  <si>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</si>
  <si>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</si>
  <si>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</si>
  <si>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</si>
  <si>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</si>
  <si>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</si>
  <si>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</si>
  <si>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</si>
  <si>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</si>
  <si>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</si>
  <si>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</si>
  <si>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</si>
  <si>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</si>
  <si>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</si>
  <si>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</si>
  <si>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</si>
  <si>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</si>
  <si>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</si>
  <si>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</si>
  <si>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</si>
  <si>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</si>
  <si>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</si>
  <si>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</si>
  <si>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</si>
  <si>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</si>
  <si>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</si>
  <si>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</si>
  <si>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</si>
  <si>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</si>
  <si>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</si>
  <si>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</si>
  <si>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</si>
  <si>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</si>
  <si>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</si>
  <si>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</si>
  <si>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</si>
  <si>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</si>
  <si>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</si>
  <si>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</si>
  <si>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</si>
  <si>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</si>
  <si>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</si>
  <si>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</si>
  <si>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</si>
  <si>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</si>
  <si>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</si>
  <si>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</si>
  <si>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</si>
  <si>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</si>
  <si>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</si>
  <si>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</si>
  <si>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</si>
  <si>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</si>
  <si>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</si>
  <si>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</si>
  <si>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</si>
  <si>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</si>
  <si>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</si>
  <si>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</si>
  <si>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</si>
  <si>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</si>
  <si>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</si>
  <si>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</si>
  <si>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</si>
  <si>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</si>
  <si>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</si>
  <si>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</si>
  <si>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</si>
  <si>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</si>
  <si>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</si>
  <si>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</si>
  <si>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</si>
  <si>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</si>
  <si>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</si>
  <si>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</si>
  <si>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</si>
  <si>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</si>
  <si>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</si>
  <si>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</si>
  <si>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</si>
  <si>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</si>
  <si>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</si>
  <si>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</si>
  <si>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</si>
  <si>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</si>
  <si>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</si>
  <si>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</si>
  <si>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</si>
  <si>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</si>
  <si>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</si>
  <si>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</si>
  <si>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</si>
  <si>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</si>
  <si>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</si>
  <si>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</si>
  <si>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</si>
  <si>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</si>
  <si>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</si>
  <si>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</si>
  <si>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</si>
  <si>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</si>
  <si>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</si>
  <si>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</si>
  <si>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</si>
  <si>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</si>
  <si>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</si>
  <si>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</si>
  <si>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</si>
  <si>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</si>
  <si>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</si>
  <si>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</si>
  <si>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</si>
  <si>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</si>
  <si>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</si>
  <si>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</si>
  <si>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</si>
  <si>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</si>
  <si>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</si>
  <si>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</si>
  <si>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</si>
  <si>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</si>
  <si>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</si>
  <si>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</si>
  <si>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</si>
  <si>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</si>
  <si>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</si>
  <si>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</si>
  <si>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</si>
  <si>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</si>
  <si>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</si>
  <si>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</si>
  <si>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</si>
  <si>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</si>
  <si>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</si>
  <si>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</si>
  <si>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</si>
  <si>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</si>
  <si>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</si>
  <si>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</si>
  <si>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</si>
  <si>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</si>
  <si>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</si>
  <si>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</si>
  <si>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</si>
  <si>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</si>
  <si>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</si>
  <si>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</si>
  <si>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</si>
  <si>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</si>
  <si>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</si>
  <si>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</si>
  <si>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</si>
  <si>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</si>
  <si>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</si>
  <si>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</si>
  <si>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</si>
  <si>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</si>
  <si>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</si>
  <si>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</si>
  <si>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</si>
  <si>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</si>
  <si>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</si>
  <si>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</si>
  <si>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</si>
  <si>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</si>
  <si>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</si>
  <si>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</si>
  <si>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</si>
  <si>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</si>
  <si>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</si>
  <si>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</si>
  <si>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</si>
  <si>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</si>
  <si>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</si>
  <si>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</si>
  <si>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</si>
  <si>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</si>
  <si>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</si>
  <si>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</si>
  <si>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</si>
  <si>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</si>
  <si>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</si>
  <si>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</si>
  <si>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</si>
  <si>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</si>
  <si>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</si>
  <si>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</si>
  <si>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</si>
  <si>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</si>
  <si>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</si>
  <si>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</si>
  <si>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</si>
  <si>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</si>
  <si>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</si>
  <si>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</si>
  <si>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</si>
  <si>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</si>
  <si>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</si>
  <si>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</si>
  <si>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</si>
  <si>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</si>
  <si>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</si>
  <si>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</si>
  <si>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</si>
  <si>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</si>
  <si>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</si>
  <si>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</si>
  <si>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</si>
  <si>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</si>
  <si>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</si>
  <si>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</si>
  <si>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</si>
  <si>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</si>
  <si>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</si>
  <si>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</si>
  <si>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</si>
  <si>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</si>
  <si>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</si>
  <si>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</si>
  <si>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</si>
  <si>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</si>
  <si>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</si>
  <si>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</si>
  <si>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</si>
  <si>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</si>
  <si>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</si>
  <si>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</si>
  <si>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</si>
  <si>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</si>
  <si>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</si>
  <si>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</si>
  <si>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</si>
  <si>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</si>
  <si>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</si>
  <si>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</si>
  <si>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</si>
  <si>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</si>
  <si>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</si>
  <si>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</si>
  <si>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</si>
  <si>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</si>
  <si>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</si>
  <si>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</si>
  <si>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</si>
  <si>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</si>
  <si>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</si>
  <si>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</si>
  <si>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</si>
  <si>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</si>
  <si>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</si>
  <si>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</si>
  <si>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</si>
  <si>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</si>
  <si>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</si>
  <si>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</si>
  <si>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</si>
  <si>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</si>
  <si>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</si>
  <si>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</si>
  <si>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</si>
  <si>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</si>
  <si>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</si>
  <si>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</si>
  <si>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</si>
  <si>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</si>
  <si>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</si>
  <si>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</si>
  <si>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</si>
  <si>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</si>
  <si>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</si>
  <si>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</si>
  <si>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</si>
  <si>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</si>
  <si>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</si>
  <si>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</si>
  <si>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</si>
  <si>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</si>
  <si>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</si>
  <si>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</si>
  <si>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</si>
  <si>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</si>
  <si>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</si>
  <si>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</si>
  <si>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</si>
  <si>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</si>
  <si>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</si>
  <si>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</si>
  <si>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</si>
  <si>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</si>
  <si>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</si>
  <si>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</si>
  <si>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</si>
  <si>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</si>
  <si>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</si>
  <si>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</si>
  <si>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</si>
  <si>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</si>
  <si>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</si>
  <si>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</si>
  <si>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</si>
  <si>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</si>
  <si>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</si>
  <si>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</si>
  <si>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</si>
  <si>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</si>
  <si>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</si>
  <si>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</si>
  <si>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</si>
  <si>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</si>
  <si>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</si>
  <si>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</si>
  <si>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</si>
  <si>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</si>
  <si>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</si>
  <si>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</si>
  <si>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</si>
  <si>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</si>
  <si>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</si>
  <si>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</si>
  <si>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</si>
  <si>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</si>
  <si>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</si>
  <si>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</si>
  <si>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</si>
  <si>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</si>
  <si>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</si>
  <si>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</si>
  <si>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</si>
  <si>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</si>
  <si>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</si>
  <si>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</si>
  <si>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</si>
  <si>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</si>
  <si>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</si>
  <si>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</si>
  <si>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</si>
  <si>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</si>
  <si>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</si>
  <si>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</si>
  <si>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</si>
  <si>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</si>
  <si>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</si>
  <si>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</si>
  <si>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</si>
  <si>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</si>
  <si>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</si>
  <si>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</si>
  <si>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</si>
  <si>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</si>
  <si>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</si>
  <si>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</si>
  <si>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</si>
  <si>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</si>
  <si>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</si>
  <si>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</si>
  <si>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</si>
  <si>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</si>
  <si>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</si>
  <si>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</si>
  <si>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</si>
  <si>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</si>
  <si>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</si>
  <si>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</si>
  <si>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</si>
  <si>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</si>
  <si>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</si>
  <si>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</si>
  <si>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</si>
  <si>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</si>
  <si>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</si>
  <si>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</si>
  <si>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</si>
  <si>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</si>
  <si>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</si>
  <si>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</si>
  <si>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</si>
  <si>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</si>
  <si>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</si>
  <si>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</si>
  <si>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</si>
  <si>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</si>
  <si>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</si>
  <si>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</si>
  <si>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</si>
  <si>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</si>
  <si>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</si>
  <si>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</si>
  <si>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</si>
  <si>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</si>
  <si>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</si>
  <si>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</si>
  <si>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</si>
  <si>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</si>
  <si>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</si>
  <si>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</si>
  <si>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</si>
  <si>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</si>
  <si>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</si>
  <si>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</si>
  <si>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</si>
  <si>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</si>
  <si>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</si>
  <si>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</si>
  <si>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</si>
  <si>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</si>
  <si>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</si>
  <si>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</si>
  <si>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</si>
  <si>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</si>
  <si>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</si>
  <si>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</si>
  <si>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</si>
  <si>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</si>
  <si>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</si>
  <si>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</si>
  <si>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</si>
  <si>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</si>
  <si>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</si>
  <si>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</si>
  <si>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</si>
  <si>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</si>
  <si>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</si>
  <si>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</si>
  <si>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</si>
  <si>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</si>
  <si>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</si>
  <si>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</si>
  <si>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</si>
  <si>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</si>
  <si>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</si>
  <si>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</si>
  <si>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</si>
  <si>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</si>
  <si>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</si>
  <si>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</si>
  <si>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</si>
  <si>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</si>
  <si>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</si>
  <si>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</si>
  <si>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</si>
  <si>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</si>
  <si>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</si>
  <si>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</si>
  <si>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</si>
  <si>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</si>
  <si>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</si>
  <si>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</si>
  <si>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</si>
  <si>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</si>
  <si>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</si>
  <si>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</si>
  <si>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</si>
  <si>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</si>
  <si>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</si>
  <si>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</si>
  <si>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</si>
  <si>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</si>
  <si>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</si>
  <si>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</si>
  <si>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</si>
  <si>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</si>
  <si>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</si>
  <si>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</si>
  <si>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</si>
  <si>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</si>
  <si>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</si>
  <si>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</si>
  <si>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</si>
  <si>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</si>
  <si>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</si>
  <si>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</si>
  <si>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</si>
  <si>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</si>
  <si>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</si>
  <si>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</si>
  <si>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</si>
  <si>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</si>
  <si>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</si>
  <si>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</si>
  <si>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</si>
  <si>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</si>
  <si>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</si>
  <si>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</si>
  <si>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</si>
  <si>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</si>
  <si>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</si>
  <si>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</si>
  <si>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</si>
  <si>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</si>
  <si>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</si>
  <si>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</si>
  <si>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</si>
  <si>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</si>
  <si>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</si>
  <si>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</si>
  <si>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</si>
  <si>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</si>
  <si>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</si>
  <si>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</si>
  <si>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</si>
  <si>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</si>
  <si>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</si>
  <si>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</si>
  <si>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</si>
  <si>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</si>
  <si>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</si>
  <si>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</si>
  <si>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</si>
  <si>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</si>
  <si>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</si>
  <si>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</si>
  <si>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</si>
  <si>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</si>
  <si>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</si>
  <si>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</si>
  <si>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</si>
  <si>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</si>
  <si>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</si>
  <si>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</si>
  <si>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</si>
  <si>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</si>
  <si>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</si>
  <si>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</si>
  <si>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</si>
  <si>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</si>
  <si>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</si>
  <si>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</si>
  <si>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</si>
  <si>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</si>
  <si>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</si>
  <si>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</si>
  <si>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</si>
  <si>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</si>
  <si>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</si>
  <si>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</si>
  <si>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</si>
  <si>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</si>
  <si>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</si>
  <si>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</si>
  <si>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</si>
  <si>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</si>
  <si>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</si>
  <si>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</si>
  <si>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</si>
  <si>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</si>
  <si>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</si>
  <si>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</si>
  <si>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</si>
  <si>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</si>
  <si>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</si>
  <si>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</si>
  <si>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</si>
  <si>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</si>
  <si>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</si>
  <si>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</si>
  <si>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</si>
  <si>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</si>
  <si>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</si>
  <si>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</si>
  <si>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</si>
  <si>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</si>
  <si>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</si>
  <si>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</si>
  <si>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</si>
  <si>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</si>
  <si>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</si>
  <si>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</si>
  <si>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</si>
  <si>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</si>
  <si>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</si>
  <si>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</si>
  <si>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</si>
  <si>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</si>
  <si>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</si>
  <si>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</si>
  <si>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</si>
  <si>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</si>
  <si>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</si>
  <si>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</si>
  <si>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</si>
  <si>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</si>
  <si>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</si>
  <si>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</si>
  <si>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</si>
  <si>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</si>
  <si>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</si>
  <si>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</si>
  <si>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</si>
  <si>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</si>
  <si>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</si>
  <si>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</si>
  <si>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</si>
  <si>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</si>
  <si>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</si>
  <si>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</si>
  <si>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</si>
  <si>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</si>
  <si>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</si>
  <si>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</si>
  <si>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</si>
  <si>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</si>
  <si>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</si>
  <si>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</si>
  <si>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</si>
  <si>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</si>
  <si>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</si>
  <si>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</si>
  <si>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</si>
  <si>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</si>
  <si>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</si>
  <si>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</si>
  <si>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</si>
  <si>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</si>
  <si>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</si>
  <si>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</si>
  <si>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</si>
  <si>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</si>
  <si>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</si>
  <si>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</si>
  <si>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</si>
  <si>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</si>
  <si>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</si>
  <si>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</si>
  <si>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</si>
  <si>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</si>
  <si>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</si>
  <si>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</si>
  <si>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</si>
  <si>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</si>
  <si>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</si>
  <si>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</si>
  <si>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</si>
  <si>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</si>
  <si>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</si>
  <si>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</si>
  <si>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</si>
  <si>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</si>
  <si>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</si>
  <si>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</si>
  <si>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</si>
  <si>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</si>
  <si>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</si>
  <si>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</si>
  <si>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</si>
  <si>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</si>
  <si>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</si>
  <si>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</si>
  <si>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</si>
  <si>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</si>
  <si>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</si>
  <si>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</si>
  <si>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</si>
  <si>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</si>
  <si>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</si>
  <si>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</si>
  <si>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</si>
  <si>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</si>
  <si>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</si>
  <si>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</si>
  <si>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</si>
  <si>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</si>
  <si>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</si>
  <si>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</si>
  <si>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</si>
  <si>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</si>
  <si>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</si>
  <si>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</si>
  <si>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</si>
  <si>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</si>
  <si>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</si>
  <si>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</si>
  <si>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</si>
  <si>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</si>
  <si>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</si>
  <si>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</si>
  <si>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</si>
  <si>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</si>
  <si>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</si>
  <si>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</si>
  <si>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</si>
  <si>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</si>
  <si>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</si>
  <si>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</si>
  <si>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</si>
  <si>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</si>
  <si>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</si>
  <si>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</si>
  <si>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</si>
  <si>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</si>
  <si>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</si>
  <si>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</si>
  <si>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</si>
  <si>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</si>
  <si>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</si>
  <si>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</si>
  <si>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</si>
  <si>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</si>
  <si>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</si>
  <si>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</si>
  <si>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</si>
  <si>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</si>
  <si>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</si>
  <si>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</si>
  <si>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</si>
  <si>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</si>
  <si>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</si>
  <si>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</si>
  <si>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</si>
  <si>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</si>
  <si>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</si>
  <si>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</si>
  <si>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</si>
  <si>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</si>
  <si>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</si>
  <si>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</si>
  <si>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</si>
  <si>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</si>
  <si>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</si>
  <si>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</si>
  <si>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</si>
  <si>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</si>
  <si>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</si>
  <si>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</si>
  <si>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</si>
  <si>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</si>
  <si>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</si>
  <si>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</si>
  <si>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</si>
  <si>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</si>
  <si>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</si>
  <si>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</si>
  <si>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</si>
  <si>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</si>
  <si>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</si>
  <si>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</si>
  <si>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</si>
  <si>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</si>
  <si>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</si>
  <si>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</si>
  <si>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</si>
  <si>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</si>
  <si>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</si>
  <si>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</si>
  <si>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</si>
  <si>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</si>
  <si>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</si>
  <si>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</si>
  <si>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</si>
  <si>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</si>
  <si>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</si>
  <si>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</si>
  <si>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</si>
  <si>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</si>
  <si>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</si>
  <si>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</si>
  <si>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</si>
  <si>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</si>
  <si>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</si>
  <si>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</si>
  <si>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</si>
  <si>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</si>
  <si>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</si>
  <si>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</si>
  <si>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</si>
  <si>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</si>
  <si>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</si>
  <si>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</si>
  <si>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</si>
  <si>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</si>
  <si>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</si>
  <si>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</si>
  <si>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</si>
  <si>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</si>
  <si>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</si>
  <si>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</si>
  <si>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</si>
  <si>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</si>
  <si>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</si>
  <si>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</si>
  <si>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</si>
  <si>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</si>
  <si>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</si>
  <si>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</si>
  <si>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</si>
  <si>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</si>
  <si>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</si>
  <si>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</si>
  <si>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</si>
  <si>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</si>
  <si>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</si>
  <si>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</si>
  <si>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</si>
  <si>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</si>
  <si>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</si>
  <si>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</si>
  <si>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</si>
  <si>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</si>
  <si>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</si>
  <si>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</si>
  <si>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</si>
  <si>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</si>
  <si>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</si>
  <si>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</si>
  <si>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</si>
  <si>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</si>
  <si>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</si>
  <si>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</si>
  <si>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</si>
  <si>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</si>
  <si>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</si>
  <si>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</si>
  <si>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</si>
  <si>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</si>
  <si>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</si>
  <si>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</si>
  <si>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</si>
  <si>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</si>
  <si>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</si>
  <si>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</si>
  <si>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</si>
  <si>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</si>
  <si>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</si>
  <si>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</si>
  <si>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</si>
  <si>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</si>
  <si>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</si>
  <si>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</si>
  <si>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</si>
  <si>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</si>
  <si>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</si>
  <si>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</si>
  <si>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</si>
  <si>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</si>
  <si>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</si>
  <si>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</si>
  <si>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</si>
  <si>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</si>
  <si>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</si>
  <si>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</si>
  <si>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</si>
  <si>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</si>
  <si>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</si>
  <si>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</si>
  <si>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</si>
  <si>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</si>
  <si>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</si>
  <si>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</si>
  <si>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</si>
  <si>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</si>
  <si>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</si>
  <si>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</si>
  <si>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</si>
  <si>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</si>
  <si>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</si>
  <si>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</si>
  <si>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</si>
  <si>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</si>
  <si>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</si>
  <si>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</si>
  <si>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</si>
  <si>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</si>
  <si>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</si>
  <si>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</si>
  <si>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</si>
  <si>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</si>
  <si>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</si>
  <si>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</si>
  <si>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</si>
  <si>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</si>
  <si>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</si>
  <si>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</si>
  <si>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</si>
  <si>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</si>
  <si>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</si>
  <si>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</si>
  <si>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</si>
  <si>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</si>
  <si>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</si>
  <si>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</si>
  <si>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</si>
  <si>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</si>
  <si>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</si>
  <si>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</si>
  <si>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</si>
  <si>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</si>
  <si>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</si>
  <si>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</si>
  <si>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</si>
  <si>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</si>
  <si>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</si>
  <si>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</si>
  <si>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</si>
  <si>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</si>
  <si>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</si>
  <si>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</si>
  <si>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</si>
  <si>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</si>
  <si>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</si>
  <si>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</si>
  <si>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</si>
  <si>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</si>
  <si>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</si>
  <si>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</si>
  <si>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</si>
  <si>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</si>
  <si>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</si>
  <si>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</si>
  <si>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</si>
  <si>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</si>
  <si>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</si>
  <si>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</si>
  <si>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</si>
  <si>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</si>
  <si>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</si>
  <si>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</si>
  <si>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</si>
  <si>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</si>
  <si>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</si>
  <si>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</si>
  <si>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</si>
  <si>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</si>
  <si>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</si>
  <si>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</si>
  <si>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</si>
  <si>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</si>
  <si>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</si>
  <si>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</si>
  <si>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</si>
  <si>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</si>
  <si>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</si>
  <si>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</si>
  <si>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</si>
  <si>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</si>
  <si>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</si>
  <si>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</si>
  <si>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</si>
  <si>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</si>
  <si>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</si>
  <si>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</si>
  <si>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</si>
  <si>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</si>
  <si>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</si>
  <si>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</si>
  <si>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</si>
  <si>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</si>
  <si>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</si>
  <si>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</si>
  <si>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</si>
  <si>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</si>
  <si>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</si>
  <si>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</si>
  <si>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</si>
  <si>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</si>
  <si>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</si>
  <si>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</si>
  <si>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</si>
  <si>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</si>
  <si>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</si>
  <si>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</si>
  <si>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</si>
  <si>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</si>
  <si>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</si>
  <si>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</si>
  <si>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</si>
  <si>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</si>
  <si>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</si>
  <si>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</si>
  <si>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</si>
  <si>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</si>
  <si>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</si>
  <si>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</si>
  <si>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</si>
  <si>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</si>
  <si>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</si>
  <si>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</si>
  <si>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</si>
  <si>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</si>
  <si>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</si>
  <si>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</si>
  <si>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</si>
  <si>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</si>
  <si>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</si>
  <si>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</si>
  <si>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</si>
  <si>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</si>
  <si>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</si>
  <si>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</si>
  <si>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</si>
  <si>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</si>
  <si>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</si>
  <si>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</si>
  <si>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</si>
  <si>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</si>
  <si>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</si>
  <si>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</si>
  <si>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</si>
  <si>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</si>
  <si>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</si>
  <si>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</si>
  <si>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</si>
  <si>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</si>
  <si>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</si>
  <si>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</si>
  <si>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</si>
  <si>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</si>
  <si>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</si>
  <si>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</si>
  <si>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</si>
  <si>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</si>
  <si>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</si>
  <si>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</si>
  <si>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</si>
  <si>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</si>
  <si>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</si>
  <si>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</si>
  <si>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</si>
  <si>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</si>
  <si>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</si>
  <si>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</si>
  <si>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</si>
  <si>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</si>
  <si>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</si>
  <si>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</si>
  <si>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</si>
  <si>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</si>
  <si>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</si>
  <si>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</si>
  <si>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</si>
  <si>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</si>
  <si>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</si>
  <si>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</si>
  <si>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</si>
  <si>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</si>
  <si>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</si>
  <si>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</si>
  <si>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</si>
  <si>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</si>
  <si>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</si>
  <si>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</si>
  <si>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</si>
  <si>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</si>
  <si>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</si>
  <si>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</si>
  <si>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</si>
  <si>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</si>
  <si>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</si>
  <si>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</si>
  <si>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</si>
  <si>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</si>
  <si>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</si>
  <si>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</si>
  <si>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</si>
  <si>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</si>
  <si>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</si>
  <si>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</si>
  <si>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</si>
  <si>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</si>
  <si>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</si>
  <si>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</si>
  <si>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</si>
  <si>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</si>
  <si>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</si>
  <si>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</si>
  <si>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</si>
  <si>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</si>
  <si>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</si>
  <si>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</si>
  <si>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</si>
  <si>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</si>
  <si>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</si>
  <si>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</si>
  <si>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</si>
  <si>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</si>
  <si>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</si>
  <si>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</si>
  <si>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</si>
  <si>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</si>
  <si>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</si>
  <si>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</si>
  <si>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</si>
  <si>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</si>
  <si>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</si>
  <si>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</si>
  <si>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</si>
  <si>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</si>
  <si>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</si>
  <si>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</si>
  <si>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</si>
  <si>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</si>
  <si>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</si>
  <si>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</si>
  <si>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</si>
  <si>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</si>
  <si>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</si>
  <si>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</si>
  <si>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</si>
  <si>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</si>
  <si>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</si>
  <si>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</si>
  <si>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</si>
  <si>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</si>
  <si>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</si>
  <si>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</si>
  <si>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</si>
  <si>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</si>
  <si>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</si>
  <si>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</si>
  <si>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</si>
  <si>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</si>
  <si>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</si>
  <si>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</si>
  <si>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</si>
  <si>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</si>
  <si>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</si>
  <si>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</si>
  <si>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</si>
  <si>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</si>
  <si>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</si>
  <si>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</si>
  <si>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</si>
  <si>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</si>
  <si>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</si>
  <si>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</si>
  <si>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</si>
  <si>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</si>
  <si>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</si>
  <si>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</si>
  <si>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</si>
  <si>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</si>
  <si>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</si>
  <si>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</si>
  <si>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</si>
  <si>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</si>
  <si>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</si>
  <si>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</si>
  <si>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</si>
  <si>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</si>
  <si>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</si>
  <si>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</si>
  <si>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</si>
  <si>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</si>
  <si>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</si>
  <si>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</si>
  <si>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</si>
  <si>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</si>
  <si>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</si>
  <si>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</si>
  <si>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</si>
  <si>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</si>
  <si>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</si>
  <si>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</si>
  <si>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</si>
  <si>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</si>
  <si>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</si>
  <si>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</si>
  <si>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</si>
  <si>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</si>
  <si>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</si>
  <si>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</si>
  <si>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</si>
  <si>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</si>
  <si>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</si>
  <si>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</si>
  <si>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</si>
  <si>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</si>
  <si>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</si>
  <si>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</si>
  <si>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</si>
  <si>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</si>
  <si>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</si>
  <si>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</si>
  <si>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</si>
  <si>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</si>
  <si>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</si>
  <si>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</si>
  <si>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</si>
  <si>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</si>
  <si>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</si>
  <si>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</si>
  <si>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</si>
  <si>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</si>
  <si>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</si>
  <si>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</si>
  <si>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</si>
  <si>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</si>
  <si>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</si>
  <si>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</si>
  <si>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</si>
  <si>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</si>
  <si>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</si>
  <si>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</si>
  <si>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</si>
  <si>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</si>
  <si>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</si>
  <si>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</si>
  <si>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</si>
  <si>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</si>
  <si>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</si>
  <si>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</si>
  <si>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</si>
  <si>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</si>
  <si>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</si>
  <si>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</si>
  <si>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</si>
  <si>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</si>
  <si>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</si>
  <si>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</si>
  <si>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</si>
  <si>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</si>
  <si>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</si>
  <si>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</si>
  <si>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</si>
  <si>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</si>
  <si>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</si>
  <si>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</si>
  <si>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</si>
  <si>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</si>
  <si>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</si>
  <si>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</si>
  <si>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</si>
  <si>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</si>
  <si>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</si>
  <si>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</si>
  <si>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</si>
  <si>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</si>
  <si>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</si>
  <si>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</si>
  <si>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</si>
  <si>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</si>
  <si>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</si>
  <si>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</si>
  <si>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</si>
  <si>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</si>
  <si>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</si>
  <si>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</si>
  <si>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</si>
  <si>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</si>
  <si>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</si>
  <si>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</si>
  <si>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</si>
  <si>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</si>
  <si>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</si>
  <si>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</si>
  <si>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</si>
  <si>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</si>
  <si>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</si>
  <si>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</si>
  <si>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</si>
  <si>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</si>
  <si>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</si>
  <si>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</si>
  <si>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</si>
  <si>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</si>
  <si>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</si>
  <si>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</si>
  <si>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</si>
  <si>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</si>
  <si>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</si>
  <si>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</si>
  <si>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</si>
  <si>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</si>
  <si>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</si>
  <si>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</si>
  <si>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</si>
  <si>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</si>
  <si>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</si>
  <si>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</si>
  <si>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</si>
  <si>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</si>
  <si>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</si>
  <si>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</si>
  <si>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</si>
  <si>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</si>
  <si>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</si>
  <si>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</si>
  <si>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</si>
  <si>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</si>
  <si>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</si>
  <si>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</si>
  <si>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</si>
  <si>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</si>
  <si>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</si>
  <si>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</si>
  <si>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</si>
  <si>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</si>
  <si>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</si>
  <si>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</si>
  <si>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</si>
  <si>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</si>
  <si>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</si>
  <si>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</si>
  <si>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</si>
  <si>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</si>
  <si>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</si>
  <si>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</si>
  <si>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</si>
  <si>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</si>
  <si>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</si>
  <si>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</si>
  <si>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</si>
  <si>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</si>
  <si>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</si>
  <si>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</si>
  <si>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</si>
  <si>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</si>
  <si>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</si>
  <si>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</si>
  <si>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</si>
  <si>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</si>
  <si>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</si>
  <si>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</si>
  <si>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</si>
  <si>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</si>
  <si>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</si>
  <si>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</si>
  <si>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</si>
  <si>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</si>
  <si>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</si>
  <si>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</si>
  <si>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</si>
  <si>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</si>
  <si>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</si>
  <si>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</si>
  <si>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</si>
  <si>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</si>
  <si>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</si>
  <si>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</si>
  <si>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</si>
  <si>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</si>
  <si>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</si>
  <si>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</si>
  <si>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</si>
  <si>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</si>
  <si>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</si>
  <si>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</si>
  <si>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</si>
  <si>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</si>
  <si>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</si>
  <si>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</si>
  <si>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</si>
  <si>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</si>
  <si>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</si>
  <si>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</si>
  <si>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</si>
  <si>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</si>
  <si>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</si>
  <si>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</si>
  <si>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</si>
  <si>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</si>
  <si>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</si>
  <si>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</si>
  <si>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</si>
  <si>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</si>
  <si>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</si>
  <si>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</si>
  <si>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</si>
  <si>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</si>
  <si>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</si>
  <si>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</si>
  <si>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</si>
  <si>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</si>
  <si>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</si>
  <si>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</si>
  <si>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</si>
  <si>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</si>
  <si>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</si>
  <si>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</si>
  <si>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</si>
  <si>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</si>
  <si>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</si>
  <si>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</si>
  <si>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</si>
  <si>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</si>
  <si>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</si>
  <si>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</si>
  <si>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</si>
  <si>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</si>
  <si>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</si>
  <si>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</si>
  <si>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</si>
  <si>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</si>
  <si>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</si>
  <si>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</si>
  <si>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</si>
  <si>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</si>
  <si>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</si>
  <si>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</si>
  <si>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</si>
  <si>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</si>
  <si>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</si>
  <si>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</si>
  <si>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</si>
  <si>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</si>
  <si>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</si>
  <si>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</si>
  <si>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</si>
  <si>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</si>
  <si>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</si>
  <si>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</si>
  <si>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</si>
  <si>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</si>
  <si>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</si>
  <si>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</si>
  <si>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</si>
  <si>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</si>
  <si>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</si>
  <si>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</si>
  <si>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</si>
  <si>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</si>
  <si>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</si>
  <si>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</si>
  <si>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</si>
  <si>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</si>
  <si>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</si>
  <si>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</si>
  <si>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</si>
  <si>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</si>
  <si>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</si>
  <si>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</si>
  <si>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</si>
  <si>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</si>
  <si>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</si>
  <si>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</si>
  <si>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</si>
  <si>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</si>
  <si>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</si>
  <si>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</si>
  <si>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</si>
  <si>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</si>
  <si>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</si>
  <si>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</si>
  <si>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</si>
  <si>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</si>
  <si>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</si>
  <si>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</si>
  <si>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</si>
  <si>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</si>
  <si>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</si>
  <si>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</si>
  <si>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</si>
  <si>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</si>
  <si>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</si>
  <si>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</si>
  <si>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</si>
  <si>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</si>
  <si>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</si>
  <si>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</si>
  <si>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</si>
  <si>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</si>
  <si>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</si>
  <si>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</si>
  <si>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</si>
  <si>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</si>
  <si>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</si>
  <si>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</si>
  <si>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</si>
  <si>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</si>
  <si>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</si>
  <si>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</si>
  <si>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</si>
  <si>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</si>
  <si>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</si>
  <si>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</si>
  <si>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</si>
  <si>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</si>
  <si>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</si>
  <si>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</si>
  <si>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</si>
  <si>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</si>
  <si>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</si>
  <si>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</si>
  <si>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</si>
  <si>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</si>
  <si>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</si>
  <si>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</si>
  <si>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</si>
  <si>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</si>
  <si>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</si>
  <si>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</si>
  <si>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</si>
  <si>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</si>
  <si>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</si>
  <si>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</si>
  <si>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</si>
  <si>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</si>
  <si>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</si>
  <si>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</si>
  <si>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</si>
  <si>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</si>
  <si>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</si>
  <si>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</si>
  <si>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</si>
  <si>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</si>
  <si>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</si>
  <si>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</si>
  <si>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</si>
  <si>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</si>
  <si>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</si>
  <si>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</si>
  <si>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</si>
  <si>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</si>
  <si>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</si>
  <si>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</si>
  <si>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</si>
  <si>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</si>
  <si>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</si>
  <si>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</si>
  <si>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</si>
  <si>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</si>
  <si>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</si>
  <si>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</si>
  <si>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</si>
  <si>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</si>
  <si>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</si>
  <si>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</si>
  <si>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</si>
  <si>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</si>
  <si>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</si>
  <si>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</si>
  <si>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</si>
  <si>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</si>
  <si>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</si>
  <si>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</si>
  <si>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</si>
  <si>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</si>
  <si>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</si>
  <si>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</si>
  <si>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</si>
  <si>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</si>
  <si>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</si>
  <si>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</si>
  <si>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</si>
  <si>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</si>
  <si>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</si>
  <si>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</si>
  <si>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</si>
  <si>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</si>
  <si>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</si>
  <si>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</si>
  <si>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</si>
  <si>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</si>
  <si>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</si>
  <si>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</si>
  <si>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</si>
  <si>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</si>
  <si>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</si>
  <si>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</si>
  <si>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</si>
  <si>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</si>
  <si>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</si>
  <si>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</si>
  <si>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</si>
  <si>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</si>
  <si>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</si>
  <si>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</si>
  <si>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</si>
  <si>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</si>
  <si>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</si>
  <si>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</si>
  <si>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</si>
  <si>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</si>
  <si>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</si>
  <si>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</si>
  <si>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</si>
  <si>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</si>
  <si>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</si>
  <si>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</si>
  <si>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</si>
  <si>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</si>
  <si>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</si>
  <si>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</si>
  <si>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</si>
  <si>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</si>
  <si>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</si>
  <si>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</si>
  <si>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</si>
  <si>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</si>
  <si>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</si>
  <si>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</si>
  <si>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</si>
  <si>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</si>
  <si>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</si>
  <si>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</si>
  <si>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</si>
  <si>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</si>
  <si>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</si>
  <si>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</si>
  <si>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</si>
  <si>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</si>
  <si>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</si>
  <si>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</si>
  <si>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</si>
  <si>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</si>
  <si>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</si>
  <si>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</si>
  <si>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</si>
  <si>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</si>
  <si>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</si>
  <si>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</si>
  <si>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</si>
  <si>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</si>
  <si>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</si>
  <si>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</si>
  <si>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</si>
  <si>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</si>
  <si>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</si>
  <si>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</si>
  <si>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</si>
  <si>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</si>
  <si>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</si>
  <si>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</si>
  <si>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</si>
  <si>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</si>
  <si>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</si>
  <si>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</si>
  <si>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</si>
  <si>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</si>
  <si>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</si>
  <si>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</si>
  <si>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</si>
  <si>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</si>
  <si>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</si>
  <si>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</si>
  <si>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</si>
  <si>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</si>
  <si>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</si>
  <si>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</si>
  <si>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</si>
  <si>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</si>
  <si>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</si>
  <si>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</si>
  <si>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</si>
  <si>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</si>
  <si>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</si>
  <si>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</si>
  <si>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</si>
  <si>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</si>
  <si>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</si>
  <si>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</si>
  <si>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</si>
  <si>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</si>
  <si>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</si>
  <si>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</si>
  <si>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</si>
  <si>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</si>
  <si>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</si>
  <si>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</si>
  <si>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</si>
  <si>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</si>
  <si>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</si>
  <si>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</si>
  <si>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</si>
  <si>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</si>
  <si>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</si>
  <si>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</si>
  <si>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</si>
  <si>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</si>
  <si>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</si>
  <si>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</si>
  <si>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</si>
  <si>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</si>
  <si>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</si>
  <si>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</si>
  <si>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</si>
  <si>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</si>
  <si>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</si>
  <si>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</si>
  <si>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</si>
  <si>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</si>
  <si>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</si>
  <si>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</si>
  <si>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</si>
  <si>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</si>
  <si>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</si>
  <si>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</si>
  <si>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</si>
  <si>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</si>
  <si>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</si>
  <si>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</si>
  <si>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</si>
  <si>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</si>
  <si>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</si>
  <si>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</si>
  <si>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</si>
  <si>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</si>
  <si>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</si>
  <si>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</si>
  <si>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</si>
  <si>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</si>
  <si>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</si>
  <si>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</si>
  <si>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</si>
  <si>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</si>
  <si>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</si>
  <si>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</si>
  <si>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</si>
  <si>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</si>
  <si>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</si>
  <si>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</si>
  <si>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</si>
  <si>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</si>
  <si>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</si>
  <si>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</si>
  <si>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</si>
  <si>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</si>
  <si>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</si>
  <si>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</si>
  <si>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</si>
  <si>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</si>
  <si>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</si>
  <si>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</si>
  <si>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</si>
  <si>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</si>
  <si>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</si>
  <si>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</si>
  <si>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</si>
  <si>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</si>
  <si>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</si>
  <si>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</si>
  <si>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</si>
  <si>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</si>
  <si>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</si>
  <si>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</si>
  <si>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</si>
  <si>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</si>
  <si>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</si>
  <si>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</si>
  <si>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</si>
  <si>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</si>
  <si>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</si>
  <si>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</si>
  <si>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</si>
  <si>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</si>
  <si>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</si>
  <si>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</si>
  <si>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</si>
  <si>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</si>
  <si>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</si>
  <si>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</si>
  <si>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</si>
  <si>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</si>
  <si>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</si>
  <si>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</si>
  <si>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</si>
  <si>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</si>
  <si>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</si>
  <si>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</si>
  <si>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</si>
  <si>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</si>
  <si>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</si>
  <si>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</si>
  <si>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</si>
  <si>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</si>
  <si>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</si>
  <si>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</si>
  <si>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</si>
  <si>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</si>
  <si>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</si>
  <si>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</si>
  <si>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</si>
  <si>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</si>
  <si>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</si>
  <si>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</si>
  <si>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</si>
  <si>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</si>
  <si>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</si>
  <si>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</si>
  <si>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</si>
  <si>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</si>
  <si>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</si>
  <si>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</si>
  <si>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</si>
  <si>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</si>
  <si>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</si>
  <si>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</si>
  <si>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</si>
  <si>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</si>
  <si>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</si>
  <si>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</si>
  <si>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</si>
  <si>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</si>
  <si>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</si>
  <si>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</si>
  <si>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</si>
  <si>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</si>
  <si>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</si>
  <si>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</si>
  <si>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</si>
  <si>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</si>
  <si>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</si>
  <si>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</si>
  <si>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</si>
  <si>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</si>
  <si>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</si>
  <si>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</si>
  <si>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</si>
  <si>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</si>
  <si>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</si>
  <si>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</si>
  <si>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</si>
  <si>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</si>
  <si>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</si>
  <si>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</si>
  <si>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</si>
  <si>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</si>
  <si>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</si>
  <si>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</si>
  <si>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</si>
  <si>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</si>
  <si>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</si>
  <si>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</si>
  <si>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</si>
  <si>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</si>
  <si>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</si>
  <si>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</si>
  <si>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</si>
  <si>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</si>
  <si>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</si>
  <si>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</si>
  <si>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</si>
  <si>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</si>
  <si>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</si>
  <si>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</si>
  <si>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</si>
  <si>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</si>
  <si>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</si>
  <si>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</si>
  <si>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</si>
  <si>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</si>
  <si>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</si>
  <si>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</si>
  <si>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</si>
  <si>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</si>
  <si>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</si>
  <si>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</si>
  <si>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</si>
  <si>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</si>
  <si>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</si>
  <si>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</si>
  <si>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</si>
  <si>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</si>
  <si>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</si>
  <si>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</si>
  <si>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</si>
  <si>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</si>
  <si>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</si>
  <si>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</si>
  <si>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</si>
  <si>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</si>
  <si>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</si>
  <si>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</si>
  <si>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</si>
  <si>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</si>
  <si>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</si>
  <si>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</si>
  <si>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</si>
  <si>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</si>
  <si>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</si>
  <si>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</si>
  <si>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</si>
  <si>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</si>
  <si>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</si>
  <si>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</si>
  <si>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</si>
  <si>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</si>
  <si>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</si>
  <si>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</si>
  <si>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</si>
  <si>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</si>
  <si>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</si>
  <si>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</si>
  <si>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</si>
  <si>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</si>
  <si>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</si>
  <si>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</si>
  <si>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</si>
  <si>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</si>
  <si>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</si>
  <si>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</si>
  <si>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</si>
  <si>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</si>
  <si>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</si>
  <si>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</si>
  <si>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</si>
  <si>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</si>
  <si>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</si>
  <si>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</si>
  <si>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</si>
  <si>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</si>
  <si>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</si>
  <si>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</si>
  <si>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</si>
  <si>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</si>
  <si>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</si>
  <si>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</si>
  <si>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</si>
  <si>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</si>
  <si>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</si>
  <si>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</si>
  <si>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</si>
  <si>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</si>
  <si>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</si>
  <si>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</si>
  <si>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</si>
  <si>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</si>
  <si>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</si>
  <si>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</si>
  <si>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</si>
  <si>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</si>
  <si>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</si>
  <si>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</si>
  <si>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</si>
  <si>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</si>
  <si>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</si>
  <si>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</si>
  <si>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</si>
  <si>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</si>
  <si>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</si>
  <si>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</si>
  <si>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</si>
  <si>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</si>
  <si>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</si>
  <si>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</si>
  <si>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</si>
  <si>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</si>
  <si>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</si>
  <si>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</si>
  <si>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</si>
  <si>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</si>
  <si>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</si>
  <si>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</si>
  <si>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</si>
  <si>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</si>
  <si>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</si>
  <si>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</si>
  <si>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</si>
  <si>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</si>
  <si>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</si>
  <si>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</si>
  <si>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</si>
  <si>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</si>
  <si>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</si>
  <si>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</si>
  <si>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</si>
  <si>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</si>
  <si>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</si>
  <si>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</si>
  <si>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</si>
  <si>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</si>
  <si>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</si>
  <si>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</si>
  <si>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</si>
  <si>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</si>
  <si>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</si>
  <si>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</si>
  <si>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</si>
  <si>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</si>
  <si>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</si>
  <si>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</si>
  <si>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</si>
  <si>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</si>
  <si>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</si>
  <si>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</si>
  <si>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</si>
  <si>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</si>
  <si>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</si>
  <si>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</si>
  <si>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</si>
  <si>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</si>
  <si>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</si>
  <si>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</si>
  <si>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</si>
  <si>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</si>
  <si>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</si>
  <si>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</si>
  <si>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</si>
  <si>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</si>
  <si>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</si>
  <si>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</si>
  <si>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</si>
  <si>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</si>
  <si>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</si>
  <si>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</si>
  <si>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</si>
  <si>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</si>
  <si>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</si>
  <si>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</si>
  <si>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</si>
  <si>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</si>
  <si>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</si>
  <si>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</si>
  <si>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</si>
  <si>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</si>
  <si>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</si>
  <si>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</si>
  <si>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</si>
  <si>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</si>
  <si>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</si>
  <si>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</si>
  <si>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</si>
  <si>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</si>
  <si>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</si>
  <si>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</si>
  <si>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</si>
  <si>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</si>
  <si>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</si>
  <si>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</si>
  <si>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</si>
  <si>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</si>
  <si>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</si>
  <si>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</si>
  <si>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</si>
  <si>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</si>
  <si>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</si>
  <si>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</si>
  <si>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</si>
  <si>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</si>
  <si>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</si>
  <si>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</si>
  <si>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</si>
  <si>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</si>
  <si>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</si>
  <si>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</si>
  <si>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</si>
  <si>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</si>
  <si>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</si>
  <si>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</si>
  <si>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</si>
  <si>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</si>
  <si>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</si>
  <si>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</si>
  <si>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</si>
  <si>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</si>
  <si>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</si>
  <si>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</si>
  <si>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</si>
  <si>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</si>
  <si>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</si>
  <si>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</si>
  <si>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</si>
  <si>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</si>
  <si>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</si>
  <si>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</si>
  <si>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</si>
  <si>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</si>
  <si>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</si>
  <si>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</si>
  <si>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</si>
  <si>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</si>
  <si>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</si>
  <si>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</si>
  <si>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</si>
  <si>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</si>
  <si>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</si>
  <si>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</si>
  <si>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</si>
  <si>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</si>
  <si>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</si>
  <si>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</si>
  <si>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</si>
  <si>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</si>
  <si>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</si>
  <si>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</si>
  <si>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</si>
  <si>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</si>
  <si>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</si>
  <si>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</si>
  <si>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</si>
  <si>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</si>
  <si>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</si>
  <si>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</si>
  <si>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</si>
  <si>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</si>
  <si>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</si>
  <si>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</si>
  <si>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</si>
  <si>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</si>
  <si>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</si>
  <si>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</si>
  <si>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</si>
  <si>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</si>
  <si>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</si>
  <si>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</si>
  <si>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</si>
  <si>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</si>
  <si>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</si>
  <si>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</si>
  <si>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</si>
  <si>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</si>
  <si>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</si>
  <si>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</si>
  <si>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</si>
  <si>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</si>
  <si>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</si>
  <si>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</si>
  <si>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</si>
  <si>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</si>
  <si>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</si>
  <si>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</si>
  <si>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</si>
  <si>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</si>
  <si>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</si>
  <si>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</si>
  <si>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</si>
  <si>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</si>
  <si>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</si>
  <si>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</si>
  <si>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</si>
  <si>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</si>
  <si>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</si>
  <si>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</si>
  <si>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</si>
  <si>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</si>
  <si>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</si>
  <si>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</si>
  <si>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</si>
  <si>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</si>
  <si>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</si>
  <si>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</si>
  <si>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</si>
  <si>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</si>
  <si>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</si>
  <si>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</si>
  <si>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</si>
  <si>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</si>
  <si>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</si>
  <si>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</si>
  <si>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</si>
  <si>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</si>
  <si>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</si>
  <si>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</si>
  <si>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</si>
  <si>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</si>
  <si>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</si>
  <si>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</si>
  <si>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</si>
  <si>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</si>
  <si>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</si>
  <si>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</si>
  <si>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</si>
  <si>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</si>
  <si>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</si>
  <si>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</si>
  <si>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</si>
  <si>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</si>
  <si>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</si>
  <si>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</si>
  <si>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</si>
  <si>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</si>
  <si>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</si>
  <si>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</si>
  <si>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</si>
  <si>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</si>
  <si>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</si>
  <si>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</si>
  <si>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</si>
  <si>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</si>
  <si>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</si>
  <si>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</si>
  <si>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</si>
  <si>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</si>
  <si>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</si>
  <si>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</si>
  <si>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</si>
  <si>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</si>
  <si>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</si>
  <si>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</si>
  <si>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</si>
  <si>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</si>
  <si>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</si>
  <si>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</si>
  <si>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</si>
  <si>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</si>
  <si>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</si>
  <si>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</si>
  <si>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</si>
  <si>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</si>
  <si>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</si>
  <si>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</si>
  <si>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</si>
  <si>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</si>
  <si>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</si>
  <si>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</si>
  <si>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</si>
  <si>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</si>
  <si>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</si>
  <si>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</si>
  <si>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</si>
  <si>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</si>
  <si>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</si>
  <si>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</si>
  <si>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</si>
  <si>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</si>
  <si>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</si>
  <si>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</si>
  <si>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</si>
  <si>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</si>
  <si>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</si>
  <si>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</si>
  <si>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</si>
  <si>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</si>
  <si>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</si>
  <si>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</si>
  <si>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</si>
  <si>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</si>
  <si>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</si>
  <si>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</si>
  <si>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</si>
  <si>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</si>
  <si>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</si>
  <si>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</si>
  <si>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</si>
  <si>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</si>
  <si>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</si>
  <si>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</si>
  <si>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</si>
  <si>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</si>
  <si>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</si>
  <si>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</si>
  <si>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</si>
  <si>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</si>
  <si>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</si>
  <si>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</si>
  <si>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</si>
  <si>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</si>
  <si>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</si>
  <si>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</si>
  <si>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</si>
  <si>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</si>
  <si>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</si>
  <si>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</si>
  <si>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</si>
  <si>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</si>
  <si>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</si>
  <si>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</si>
  <si>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</si>
  <si>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</si>
  <si>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</si>
  <si>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</si>
  <si>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</si>
  <si>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</si>
  <si>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</si>
  <si>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</si>
  <si>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</si>
  <si>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</si>
  <si>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</si>
  <si>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</si>
  <si>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</si>
  <si>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</si>
  <si>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</si>
  <si>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</si>
  <si>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</si>
  <si>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</si>
  <si>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</si>
  <si>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</si>
  <si>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</si>
  <si>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</si>
  <si>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</si>
  <si>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</si>
  <si>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</si>
  <si>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</si>
  <si>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</si>
  <si>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</si>
  <si>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</si>
  <si>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</si>
  <si>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</si>
  <si>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</si>
  <si>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</si>
  <si>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</si>
  <si>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</si>
  <si>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</si>
  <si>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</si>
  <si>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</si>
  <si>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</si>
  <si>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</si>
  <si>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</si>
  <si>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</si>
  <si>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</si>
  <si>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</si>
  <si>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</si>
  <si>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</si>
  <si>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</si>
  <si>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</si>
  <si>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</si>
  <si>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</si>
  <si>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</si>
  <si>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</si>
  <si>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</si>
  <si>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</si>
  <si>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</si>
  <si>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</si>
  <si>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</si>
  <si>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</si>
  <si>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</si>
  <si>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</si>
  <si>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</si>
  <si>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</si>
  <si>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</si>
  <si>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</si>
  <si>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</si>
  <si>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</si>
  <si>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</si>
  <si>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</si>
  <si>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</si>
  <si>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</si>
  <si>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</si>
  <si>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</si>
  <si>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</si>
  <si>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</si>
  <si>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</si>
  <si>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</si>
  <si>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</si>
  <si>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</si>
  <si>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</si>
  <si>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</si>
  <si>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</si>
  <si>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</si>
  <si>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</si>
  <si>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</si>
  <si>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</si>
  <si>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</si>
  <si>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</si>
  <si>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</si>
  <si>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</si>
  <si>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</si>
  <si>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</si>
  <si>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</si>
  <si>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</si>
  <si>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</si>
  <si>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</si>
  <si>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</si>
  <si>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</si>
  <si>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</si>
  <si>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</si>
  <si>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</si>
  <si>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</si>
  <si>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</si>
  <si>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</si>
  <si>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</si>
  <si>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</si>
  <si>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</si>
  <si>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</si>
  <si>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</si>
  <si>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</si>
  <si>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</si>
  <si>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</si>
  <si>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</si>
  <si>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</si>
  <si>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</si>
  <si>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</si>
  <si>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</si>
  <si>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</si>
  <si>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</si>
  <si>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</si>
  <si>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</si>
  <si>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</si>
  <si>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</si>
  <si>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</si>
  <si>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</si>
  <si>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</si>
  <si>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</si>
  <si>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</si>
  <si>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</si>
  <si>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</si>
  <si>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</si>
  <si>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</si>
  <si>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</si>
  <si>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</si>
  <si>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</si>
  <si>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</si>
  <si>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</si>
  <si>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</si>
  <si>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</si>
  <si>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</si>
  <si>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</si>
  <si>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</si>
  <si>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</si>
  <si>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</si>
  <si>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</si>
  <si>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</si>
  <si>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</si>
  <si>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</si>
  <si>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</si>
  <si>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</si>
  <si>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</si>
  <si>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</si>
  <si>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</si>
  <si>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</si>
  <si>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</si>
  <si>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</si>
  <si>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</si>
  <si>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</si>
  <si>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</si>
  <si>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</si>
  <si>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</si>
  <si>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</si>
  <si>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</si>
  <si>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</si>
  <si>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</si>
  <si>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</si>
  <si>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</si>
  <si>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</si>
  <si>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</si>
  <si>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</si>
  <si>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</si>
  <si>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</si>
  <si>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</si>
  <si>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</si>
  <si>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</si>
  <si>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</si>
  <si>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</si>
  <si>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</si>
  <si>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</si>
  <si>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</si>
  <si>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</si>
  <si>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</si>
  <si>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</si>
  <si>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</si>
  <si>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</si>
  <si>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</si>
  <si>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</si>
  <si>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</si>
  <si>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</si>
  <si>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</si>
  <si>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</si>
  <si>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</si>
  <si>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</si>
  <si>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</si>
  <si>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</si>
  <si>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</si>
  <si>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</si>
  <si>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</si>
  <si>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</si>
  <si>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</si>
  <si>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</si>
  <si>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</si>
  <si>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</si>
  <si>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</si>
  <si>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</si>
  <si>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</si>
  <si>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</si>
  <si>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</si>
  <si>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</si>
  <si>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</si>
  <si>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</si>
  <si>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</si>
  <si>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</si>
  <si>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</si>
  <si>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</si>
  <si>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</si>
  <si>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</si>
  <si>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</si>
  <si>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</si>
  <si>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</si>
  <si>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</si>
  <si>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</si>
  <si>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</si>
  <si>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</si>
  <si>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</si>
  <si>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</si>
  <si>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</si>
  <si>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</si>
  <si>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</si>
  <si>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</si>
  <si>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</si>
  <si>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</si>
  <si>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</si>
  <si>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</si>
  <si>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</si>
  <si>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</si>
  <si>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</si>
  <si>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</si>
  <si>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</si>
  <si>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</si>
  <si>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</si>
  <si>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</si>
  <si>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</si>
  <si>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</si>
  <si>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</si>
  <si>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</si>
  <si>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</si>
  <si>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</si>
  <si>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</si>
  <si>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</si>
  <si>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</si>
  <si>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</si>
  <si>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</si>
  <si>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</si>
  <si>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</si>
  <si>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</si>
  <si>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</si>
  <si>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</si>
  <si>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</si>
  <si>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</si>
  <si>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</si>
  <si>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</si>
  <si>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</si>
  <si>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</si>
  <si>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</si>
  <si>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</si>
  <si>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</si>
  <si>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</si>
  <si>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</si>
  <si>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</si>
  <si>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</si>
  <si>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</si>
  <si>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</si>
  <si>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</si>
  <si>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</si>
  <si>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</si>
  <si>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</si>
  <si>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</si>
  <si>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</si>
  <si>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</si>
  <si>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</si>
  <si>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</si>
  <si>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</si>
  <si>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</si>
  <si>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</si>
  <si>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</si>
  <si>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</si>
  <si>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</si>
  <si>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</si>
  <si>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</si>
  <si>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</si>
  <si>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</si>
  <si>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</si>
  <si>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</si>
  <si>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</si>
  <si>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</si>
  <si>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</si>
  <si>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</si>
  <si>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</si>
  <si>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</si>
  <si>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</si>
  <si>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</si>
  <si>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</si>
  <si>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</si>
  <si>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</si>
  <si>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</si>
  <si>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</si>
  <si>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</si>
  <si>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</si>
  <si>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</si>
  <si>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</si>
  <si>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</si>
  <si>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</si>
  <si>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</si>
  <si>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</si>
  <si>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</si>
  <si>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</si>
  <si>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</si>
  <si>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</si>
  <si>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</si>
  <si>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</si>
  <si>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</si>
  <si>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</si>
  <si>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</si>
  <si>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</si>
  <si>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</si>
  <si>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</si>
  <si>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</si>
  <si>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</si>
  <si>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</si>
  <si>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</si>
  <si>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</si>
  <si>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</si>
  <si>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</si>
  <si>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</si>
  <si>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</si>
  <si>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</si>
  <si>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</si>
  <si>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</si>
  <si>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</si>
  <si>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</si>
  <si>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</si>
  <si>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</si>
  <si>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</si>
  <si>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</si>
  <si>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</si>
  <si>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</si>
  <si>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</si>
  <si>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</si>
  <si>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</si>
  <si>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</si>
  <si>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</si>
  <si>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</si>
  <si>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</si>
  <si>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</si>
  <si>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</si>
  <si>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</si>
  <si>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</si>
  <si>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</si>
  <si>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</si>
  <si>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</si>
  <si>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</si>
  <si>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</si>
  <si>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</si>
  <si>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</si>
  <si>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</si>
  <si>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</si>
  <si>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</si>
  <si>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</si>
  <si>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</si>
  <si>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</si>
  <si>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</si>
  <si>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</si>
  <si>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</si>
  <si>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</si>
  <si>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</si>
  <si>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</si>
  <si>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</si>
  <si>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</si>
  <si>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</si>
  <si>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</si>
  <si>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</si>
  <si>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</si>
  <si>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</si>
  <si>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</si>
  <si>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</si>
  <si>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</si>
  <si>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</si>
  <si>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</si>
  <si>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</si>
  <si>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</si>
  <si>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</si>
  <si>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</si>
  <si>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</si>
  <si>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</si>
  <si>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</si>
  <si>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</si>
  <si>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</si>
  <si>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</si>
  <si>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</si>
  <si>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</si>
  <si>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</si>
  <si>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</si>
  <si>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</si>
  <si>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</si>
  <si>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</si>
  <si>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</si>
  <si>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</si>
  <si>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</si>
  <si>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</si>
  <si>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</si>
  <si>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</si>
  <si>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</si>
  <si>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</si>
  <si>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</si>
  <si>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</si>
  <si>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</si>
  <si>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</si>
  <si>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</si>
  <si>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</si>
  <si>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</si>
  <si>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</si>
  <si>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</si>
  <si>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</si>
  <si>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</si>
  <si>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</si>
  <si>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</si>
  <si>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</si>
  <si>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</si>
  <si>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</si>
  <si>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</si>
  <si>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</si>
  <si>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</si>
  <si>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</si>
  <si>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</si>
  <si>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</si>
  <si>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</si>
  <si>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</si>
  <si>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</si>
  <si>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</si>
  <si>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</si>
  <si>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</si>
  <si>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</si>
  <si>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</si>
  <si>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</si>
  <si>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</si>
  <si>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</si>
  <si>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</si>
  <si>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</si>
  <si>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</si>
  <si>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</si>
  <si>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</si>
  <si>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</si>
  <si>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</si>
  <si>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</si>
  <si>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</si>
  <si>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</si>
  <si>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</si>
  <si>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</si>
  <si>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</si>
  <si>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</si>
  <si>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</si>
  <si>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</si>
  <si>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</si>
  <si>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</si>
  <si>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</si>
  <si>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</si>
  <si>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</si>
  <si>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</si>
  <si>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</si>
  <si>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</si>
  <si>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</si>
  <si>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</si>
  <si>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</si>
  <si>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</si>
  <si>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</si>
  <si>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</si>
  <si>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</si>
  <si>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</si>
  <si>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</si>
  <si>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</si>
  <si>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</si>
  <si>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</si>
  <si>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</si>
  <si>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</si>
  <si>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</si>
  <si>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</si>
  <si>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</si>
  <si>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</si>
  <si>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</si>
  <si>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</si>
  <si>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</si>
  <si>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</si>
  <si>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</si>
  <si>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</si>
  <si>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</si>
  <si>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</si>
  <si>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</si>
  <si>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</si>
  <si>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</si>
  <si>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</si>
  <si>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</si>
  <si>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</si>
  <si>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</si>
  <si>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</si>
  <si>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</si>
  <si>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</si>
  <si>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</si>
  <si>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</si>
  <si>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</si>
  <si>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</si>
  <si>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</si>
  <si>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</si>
  <si>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</si>
  <si>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</si>
  <si>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</si>
  <si>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</si>
  <si>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</si>
  <si>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</si>
  <si>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</si>
  <si>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</si>
  <si>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</si>
  <si>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</si>
  <si>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</si>
  <si>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</si>
  <si>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</si>
  <si>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</si>
  <si>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</si>
  <si>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</si>
  <si>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</si>
  <si>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</si>
  <si>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</si>
  <si>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</si>
  <si>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</si>
  <si>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</si>
  <si>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</si>
  <si>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</si>
  <si>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</si>
  <si>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</si>
  <si>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</si>
  <si>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</si>
  <si>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</si>
  <si>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</si>
  <si>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</si>
  <si>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</si>
  <si>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</si>
  <si>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</si>
  <si>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</si>
  <si>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</si>
  <si>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</si>
  <si>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</si>
  <si>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</si>
  <si>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</si>
  <si>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</si>
  <si>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</si>
  <si>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</si>
  <si>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</si>
  <si>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</si>
  <si>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</si>
  <si>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</si>
  <si>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</si>
  <si>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</si>
  <si>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</si>
  <si>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</si>
  <si>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</si>
  <si>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</si>
  <si>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</si>
  <si>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</si>
  <si>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</si>
  <si>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</si>
  <si>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</si>
  <si>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</si>
  <si>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</si>
  <si>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</si>
  <si>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</si>
  <si>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</si>
  <si>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</si>
  <si>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</si>
  <si>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</si>
  <si>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</si>
  <si>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</si>
  <si>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</si>
  <si>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</si>
  <si>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</si>
  <si>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</si>
  <si>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</si>
  <si>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</si>
  <si>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</si>
  <si>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</si>
  <si>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</si>
  <si>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</si>
  <si>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</si>
  <si>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</si>
  <si>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</si>
  <si>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</si>
  <si>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</si>
  <si>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</si>
  <si>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</si>
  <si>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</si>
  <si>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</si>
  <si>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</si>
  <si>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</si>
  <si>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</si>
  <si>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</si>
  <si>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</si>
  <si>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</si>
  <si>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</si>
  <si>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</si>
  <si>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</si>
  <si>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</si>
  <si>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</si>
  <si>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</si>
  <si>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</si>
  <si>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</si>
  <si>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</si>
  <si>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</si>
  <si>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</si>
  <si>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</si>
  <si>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</si>
  <si>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</si>
  <si>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</si>
  <si>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</si>
  <si>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</si>
  <si>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</si>
  <si>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</si>
  <si>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</si>
  <si>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</si>
  <si>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</si>
  <si>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</si>
  <si>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</si>
  <si>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</si>
  <si>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</si>
  <si>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</si>
  <si>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</si>
  <si>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</si>
  <si>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</si>
  <si>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</si>
  <si>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</si>
  <si>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</si>
  <si>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</si>
  <si>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</si>
  <si>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</si>
  <si>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</si>
  <si>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</si>
  <si>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</si>
  <si>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</si>
  <si>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</si>
  <si>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</si>
  <si>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</si>
  <si>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</si>
  <si>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</si>
  <si>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</si>
  <si>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</si>
  <si>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</si>
  <si>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</si>
  <si>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</si>
  <si>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</si>
  <si>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</si>
  <si>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</si>
  <si>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</si>
  <si>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</si>
  <si>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</si>
  <si>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</si>
  <si>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</si>
  <si>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</si>
  <si>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</si>
  <si>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</si>
  <si>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</si>
  <si>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</si>
  <si>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</si>
  <si>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</si>
  <si>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</si>
  <si>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</si>
  <si>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</si>
  <si>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</si>
  <si>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</si>
  <si>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</si>
  <si>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</si>
  <si>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</si>
  <si>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</si>
  <si>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</si>
  <si>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</si>
  <si>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</si>
  <si>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</si>
  <si>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</si>
  <si>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</si>
  <si>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</si>
  <si>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</si>
  <si>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</si>
  <si>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</si>
  <si>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</si>
  <si>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</si>
  <si>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</si>
  <si>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</si>
  <si>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</si>
  <si>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</si>
  <si>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</si>
  <si>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</si>
  <si>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</si>
  <si>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</si>
  <si>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</si>
  <si>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</si>
  <si>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</si>
  <si>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</si>
  <si>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</si>
  <si>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</si>
  <si>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</si>
  <si>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</si>
  <si>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</si>
  <si>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</si>
  <si>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</si>
  <si>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</si>
  <si>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</si>
  <si>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</si>
  <si>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</si>
  <si>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</si>
  <si>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</si>
  <si>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</si>
  <si>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</si>
  <si>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</si>
  <si>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</si>
  <si>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</si>
  <si>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</si>
  <si>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</si>
  <si>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</si>
  <si>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</si>
  <si>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</si>
  <si>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</si>
  <si>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</si>
  <si>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</si>
  <si>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</si>
  <si>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</si>
  <si>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</si>
  <si>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</si>
  <si>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</si>
  <si>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</si>
  <si>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</si>
  <si>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</si>
  <si>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</si>
  <si>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</si>
  <si>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</si>
  <si>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</si>
  <si>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</si>
  <si>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</si>
  <si>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</si>
  <si>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</si>
  <si>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</si>
  <si>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</si>
  <si>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</si>
  <si>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</si>
  <si>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</si>
  <si>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</si>
  <si>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</si>
  <si>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</si>
  <si>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</si>
  <si>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</si>
  <si>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</si>
  <si>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</si>
  <si>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</si>
  <si>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</si>
  <si>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</si>
  <si>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</si>
  <si>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</si>
  <si>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</si>
  <si>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</si>
  <si>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</si>
  <si>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</si>
  <si>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</si>
  <si>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</si>
  <si>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</si>
  <si>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</si>
  <si>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</si>
  <si>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</si>
  <si>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</si>
  <si>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</si>
  <si>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</si>
  <si>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</si>
  <si>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</si>
  <si>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</si>
  <si>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</si>
  <si>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</si>
  <si>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</si>
  <si>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</si>
  <si>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</si>
  <si>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</si>
  <si>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</si>
  <si>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</si>
  <si>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</si>
  <si>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</si>
  <si>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</si>
  <si>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</si>
  <si>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</si>
  <si>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</si>
  <si>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</si>
  <si>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</si>
  <si>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</si>
  <si>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</si>
  <si>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</si>
  <si>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</si>
  <si>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</si>
  <si>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</si>
  <si>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</si>
  <si>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</si>
  <si>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</si>
  <si>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</si>
  <si>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</si>
  <si>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</si>
  <si>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</si>
  <si>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</si>
  <si>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</si>
  <si>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</si>
  <si>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</si>
  <si>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</si>
  <si>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</si>
  <si>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</si>
  <si>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</si>
  <si>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</si>
  <si>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</si>
  <si>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</si>
  <si>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</si>
  <si>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</si>
  <si>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</si>
  <si>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</si>
  <si>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</si>
  <si>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</si>
  <si>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</si>
  <si>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</si>
  <si>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</si>
  <si>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</si>
  <si>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</si>
  <si>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</si>
  <si>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</si>
  <si>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</si>
  <si>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</si>
  <si>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</si>
  <si>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</si>
  <si>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</si>
  <si>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</si>
  <si>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</si>
  <si>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</si>
  <si>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</si>
  <si>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</si>
  <si>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</si>
  <si>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</si>
  <si>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</si>
  <si>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</si>
  <si>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</si>
  <si>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</si>
  <si>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</si>
  <si>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</si>
  <si>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</si>
  <si>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</si>
  <si>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</si>
  <si>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</si>
  <si>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</si>
  <si>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</si>
  <si>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</si>
  <si>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</si>
  <si>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</si>
  <si>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</si>
  <si>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</si>
  <si>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</si>
  <si>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</si>
  <si>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</si>
  <si>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</si>
  <si>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</si>
  <si>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</si>
  <si>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</si>
  <si>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</si>
  <si>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</si>
  <si>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</si>
  <si>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</si>
  <si>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</si>
  <si>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</si>
  <si>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</si>
  <si>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</si>
  <si>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</si>
  <si>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</si>
  <si>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</si>
  <si>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</si>
  <si>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</si>
  <si>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</si>
  <si>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</si>
  <si>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</si>
  <si>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</si>
  <si>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</si>
  <si>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</si>
  <si>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</si>
  <si>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</si>
  <si>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</si>
  <si>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</si>
  <si>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</si>
  <si>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</si>
  <si>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</si>
  <si>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</si>
  <si>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</si>
  <si>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</si>
  <si>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</si>
  <si>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</si>
  <si>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</si>
  <si>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</si>
  <si>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</si>
  <si>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</si>
  <si>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</si>
  <si>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</si>
  <si>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</si>
  <si>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</si>
  <si>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</si>
  <si>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</si>
  <si>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</si>
  <si>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</si>
  <si>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</si>
  <si>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</si>
  <si>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</si>
  <si>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</si>
  <si>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</si>
  <si>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</si>
  <si>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</si>
  <si>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</si>
  <si>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</si>
  <si>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</si>
  <si>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</si>
  <si>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</si>
  <si>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</si>
  <si>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</si>
  <si>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</si>
  <si>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</si>
  <si>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</si>
  <si>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</si>
  <si>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</si>
  <si>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</si>
  <si>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</si>
  <si>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</si>
  <si>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</si>
  <si>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</si>
  <si>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</si>
  <si>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</si>
  <si>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</si>
  <si>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</si>
  <si>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</si>
  <si>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</si>
  <si>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</si>
  <si>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</si>
  <si>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</si>
  <si>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</si>
  <si>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</si>
  <si>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</si>
  <si>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</si>
  <si>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</si>
  <si>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</si>
  <si>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</si>
  <si>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</si>
  <si>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</si>
  <si>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</si>
  <si>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</si>
  <si>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</si>
  <si>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</si>
  <si>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</si>
  <si>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</si>
  <si>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</si>
  <si>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</si>
  <si>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</si>
  <si>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</si>
  <si>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</si>
  <si>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</si>
  <si>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</si>
  <si>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</si>
  <si>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</si>
  <si>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</si>
  <si>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</si>
  <si>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</si>
  <si>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</si>
  <si>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</si>
  <si>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</si>
  <si>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</si>
  <si>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</si>
  <si>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</si>
  <si>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</si>
  <si>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</si>
  <si>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</si>
  <si>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</si>
  <si>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</si>
  <si>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</si>
  <si>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</si>
  <si>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</si>
  <si>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</si>
  <si>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</si>
  <si>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</si>
  <si>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</si>
  <si>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</si>
  <si>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</si>
  <si>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</si>
  <si>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</si>
  <si>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</si>
  <si>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</si>
  <si>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</si>
  <si>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</si>
  <si>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</si>
  <si>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</si>
  <si>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</si>
  <si>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</si>
  <si>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</si>
  <si>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</si>
  <si>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</si>
  <si>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</si>
  <si>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</si>
  <si>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</si>
  <si>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</si>
  <si>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</si>
  <si>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</si>
  <si>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</si>
  <si>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</si>
  <si>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</si>
  <si>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</si>
  <si>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</si>
  <si>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</si>
  <si>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</si>
  <si>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</si>
  <si>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</si>
  <si>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</si>
  <si>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</si>
  <si>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</si>
  <si>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</si>
  <si>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</si>
  <si>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</si>
  <si>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</si>
  <si>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</si>
  <si>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</si>
  <si>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</si>
  <si>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</si>
  <si>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</si>
  <si>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</si>
  <si>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</si>
  <si>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</si>
  <si>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</si>
  <si>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</si>
  <si>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</si>
  <si>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</si>
  <si>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</si>
  <si>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</si>
  <si>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</si>
  <si>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</si>
  <si>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</si>
  <si>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</si>
  <si>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</si>
  <si>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</si>
  <si>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</si>
  <si>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</si>
  <si>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</si>
  <si>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</si>
  <si>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</si>
  <si>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</si>
  <si>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</si>
  <si>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</si>
  <si>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</si>
  <si>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</si>
  <si>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</si>
  <si>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</si>
  <si>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</si>
  <si>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</si>
  <si>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</si>
  <si>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</si>
  <si>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</si>
  <si>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</si>
  <si>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</si>
  <si>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</si>
  <si>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</si>
  <si>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</si>
  <si>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</si>
  <si>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</si>
  <si>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</si>
  <si>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</si>
  <si>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</si>
  <si>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</si>
  <si>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</si>
  <si>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</si>
  <si>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</si>
  <si>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</si>
  <si>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</si>
  <si>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</si>
  <si>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</si>
  <si>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</si>
  <si>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</si>
  <si>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</si>
  <si>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</si>
  <si>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</si>
  <si>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</si>
  <si>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</si>
  <si>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</si>
  <si>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</si>
  <si>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</si>
  <si>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</si>
  <si>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</si>
  <si>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</si>
  <si>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</si>
  <si>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</si>
  <si>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</si>
  <si>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</si>
  <si>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</si>
  <si>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</si>
  <si>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</si>
  <si>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</si>
  <si>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</si>
  <si>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</si>
  <si>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</si>
  <si>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</si>
  <si>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</si>
  <si>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</si>
  <si>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</si>
  <si>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</si>
  <si>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</si>
  <si>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</si>
  <si>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</si>
  <si>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</si>
  <si>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</si>
  <si>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</si>
  <si>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</si>
  <si>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</si>
  <si>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</si>
  <si>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</si>
  <si>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</si>
  <si>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</si>
  <si>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</si>
  <si>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</si>
  <si>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</si>
  <si>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</si>
  <si>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</si>
  <si>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</si>
  <si>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</si>
  <si>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</si>
  <si>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</si>
  <si>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</si>
  <si>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</si>
  <si>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</si>
  <si>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</si>
  <si>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</si>
  <si>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</si>
  <si>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</si>
  <si>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</si>
  <si>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</si>
  <si>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</si>
  <si>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</si>
  <si>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</si>
  <si>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</si>
  <si>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</si>
  <si>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</si>
  <si>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</si>
  <si>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</si>
  <si>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</si>
  <si>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</si>
  <si>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</si>
  <si>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</si>
  <si>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</si>
  <si>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</si>
  <si>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</si>
  <si>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</si>
  <si>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</si>
  <si>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</si>
  <si>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</si>
  <si>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</si>
  <si>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</si>
  <si>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</si>
  <si>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</si>
  <si>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</si>
  <si>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</si>
  <si>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</si>
  <si>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</si>
  <si>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</si>
  <si>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</si>
  <si>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</si>
  <si>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</si>
  <si>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</si>
  <si>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</si>
  <si>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</si>
  <si>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</si>
  <si>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</si>
  <si>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</si>
  <si>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</si>
  <si>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</si>
  <si>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</si>
  <si>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</si>
  <si>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</si>
  <si>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</si>
  <si>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</si>
  <si>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</si>
  <si>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</si>
  <si>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</si>
  <si>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</si>
  <si>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</si>
  <si>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</si>
  <si>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</si>
  <si>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</si>
  <si>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</si>
  <si>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</si>
  <si>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</si>
  <si>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</si>
  <si>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</si>
  <si>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</si>
  <si>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</si>
  <si>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</si>
  <si>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</si>
  <si>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</si>
  <si>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</si>
  <si>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</si>
  <si>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</si>
  <si>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</si>
  <si>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</si>
  <si>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</si>
  <si>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</si>
  <si>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</si>
  <si>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</si>
  <si>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</si>
  <si>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</si>
  <si>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</si>
  <si>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</si>
  <si>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</si>
  <si>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</si>
  <si>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</si>
  <si>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</si>
  <si>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</si>
  <si>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</si>
  <si>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</si>
  <si>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</si>
  <si>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</si>
  <si>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</si>
  <si>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</si>
  <si>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</si>
  <si>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</si>
  <si>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</si>
  <si>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</si>
  <si>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</si>
  <si>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</si>
  <si>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</si>
  <si>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</si>
  <si>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</si>
  <si>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</si>
  <si>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</si>
  <si>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</si>
  <si>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</si>
  <si>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</si>
  <si>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</si>
  <si>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</si>
  <si>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</si>
  <si>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</si>
  <si>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</si>
  <si>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</si>
  <si>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</si>
  <si>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</si>
  <si>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</si>
  <si>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</si>
  <si>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</si>
  <si>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</si>
  <si>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</si>
  <si>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</si>
  <si>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</si>
  <si>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</si>
  <si>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</si>
  <si>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</si>
  <si>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</si>
  <si>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</si>
  <si>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</si>
  <si>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</si>
  <si>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</si>
  <si>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</si>
  <si>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</si>
  <si>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</si>
  <si>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</si>
  <si>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</si>
  <si>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</si>
  <si>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</si>
  <si>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</si>
  <si>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</si>
  <si>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</si>
  <si>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</si>
  <si>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</si>
  <si>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</si>
  <si>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</si>
  <si>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</si>
  <si>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</si>
  <si>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</si>
  <si>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</si>
  <si>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</si>
  <si>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</si>
  <si>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</si>
  <si>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</si>
  <si>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</si>
  <si>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</si>
  <si>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</si>
  <si>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</si>
  <si>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</si>
  <si>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</si>
  <si>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</si>
  <si>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</si>
  <si>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</si>
  <si>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</si>
  <si>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</si>
  <si>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</si>
  <si>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</si>
  <si>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</si>
  <si>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</si>
  <si>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</si>
  <si>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</si>
  <si>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</si>
  <si>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</si>
  <si>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</si>
  <si>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</si>
  <si>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</si>
  <si>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</si>
  <si>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</si>
  <si>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</si>
  <si>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</si>
  <si>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</si>
  <si>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</si>
  <si>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</si>
  <si>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</si>
  <si>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</si>
  <si>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</si>
  <si>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</si>
  <si>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</si>
  <si>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</si>
  <si>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</si>
  <si>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</si>
  <si>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</si>
  <si>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</si>
  <si>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</si>
  <si>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</si>
  <si>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</si>
  <si>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</si>
  <si>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</si>
  <si>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</si>
  <si>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</si>
  <si>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</si>
  <si>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</si>
  <si>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</si>
  <si>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</si>
  <si>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</si>
  <si>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</si>
  <si>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</si>
  <si>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</si>
  <si>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</si>
  <si>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</si>
  <si>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</si>
  <si>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</si>
  <si>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</si>
  <si>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</si>
  <si>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</si>
  <si>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</si>
  <si>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</si>
  <si>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</si>
  <si>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</si>
  <si>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</si>
  <si>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</si>
  <si>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</si>
  <si>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</si>
  <si>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</si>
  <si>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</si>
  <si>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</si>
  <si>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</si>
  <si>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</si>
  <si>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</si>
  <si>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</si>
  <si>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</si>
  <si>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</si>
  <si>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</si>
  <si>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</si>
  <si>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</si>
  <si>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</si>
  <si>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</si>
  <si>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</si>
  <si>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</si>
  <si>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</si>
  <si>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</si>
  <si>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</si>
  <si>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</si>
  <si>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</si>
  <si>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</si>
  <si>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</si>
  <si>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</si>
  <si>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</si>
  <si>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</si>
  <si>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</si>
  <si>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</si>
  <si>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</si>
  <si>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</si>
  <si>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</si>
  <si>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</si>
  <si>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</si>
  <si>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</si>
  <si>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</si>
  <si>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</si>
  <si>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</si>
  <si>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</si>
  <si>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</si>
  <si>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</si>
  <si>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</si>
  <si>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</si>
  <si>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</si>
  <si>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</si>
  <si>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</si>
  <si>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</si>
  <si>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</si>
  <si>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</si>
  <si>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</si>
  <si>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</si>
  <si>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</si>
  <si>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</si>
  <si>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</si>
  <si>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</si>
  <si>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</si>
  <si>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</si>
  <si>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</si>
  <si>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</si>
  <si>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</si>
  <si>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</si>
  <si>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</si>
  <si>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</si>
  <si>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</si>
  <si>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</si>
  <si>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</si>
  <si>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</si>
  <si>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</si>
  <si>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</si>
  <si>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</si>
  <si>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</si>
  <si>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</si>
  <si>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</si>
  <si>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</si>
  <si>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</si>
  <si>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</si>
  <si>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</si>
  <si>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</si>
  <si>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</si>
  <si>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</si>
  <si>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</si>
  <si>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</si>
  <si>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</si>
  <si>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</si>
  <si>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</si>
  <si>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</si>
  <si>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</si>
  <si>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</si>
  <si>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</si>
  <si>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</si>
  <si>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</si>
  <si>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</si>
  <si>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</si>
  <si>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</si>
  <si>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</si>
  <si>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</si>
  <si>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</si>
  <si>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</si>
  <si>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</si>
  <si>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</si>
  <si>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</si>
  <si>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</si>
  <si>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</si>
  <si>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</si>
  <si>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</si>
  <si>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</si>
  <si>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</si>
  <si>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</si>
  <si>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</si>
  <si>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</si>
  <si>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</si>
  <si>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</si>
  <si>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</si>
  <si>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</si>
  <si>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</si>
  <si>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</si>
  <si>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</si>
  <si>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</si>
  <si>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</si>
  <si>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</si>
  <si>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</si>
  <si>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</si>
  <si>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</si>
  <si>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</si>
  <si>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</si>
  <si>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</si>
  <si>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</si>
  <si>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</si>
  <si>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</si>
  <si>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</si>
  <si>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</si>
  <si>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</si>
  <si>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</si>
  <si>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</si>
  <si>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</si>
  <si>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</si>
  <si>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</si>
  <si>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</si>
  <si>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</si>
  <si>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</si>
  <si>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</si>
  <si>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</si>
  <si>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</si>
  <si>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</si>
  <si>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</si>
  <si>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</si>
  <si>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</si>
  <si>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</si>
  <si>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</si>
  <si>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</si>
  <si>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</si>
  <si>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</si>
  <si>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</si>
  <si>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</si>
  <si>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</si>
  <si>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</si>
  <si>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</si>
  <si>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</si>
  <si>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</si>
  <si>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</si>
  <si>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</si>
  <si>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</si>
  <si>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</si>
  <si>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</si>
  <si>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</si>
  <si>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</si>
  <si>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</si>
  <si>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</si>
  <si>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</si>
  <si>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</si>
  <si>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</si>
  <si>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</si>
  <si>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</si>
  <si>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</si>
  <si>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</si>
  <si>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</si>
  <si>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</si>
  <si>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</si>
  <si>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</si>
  <si>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</si>
  <si>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</si>
  <si>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</si>
  <si>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</si>
  <si>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</si>
  <si>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</si>
  <si>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</si>
  <si>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</si>
  <si>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</si>
  <si>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</si>
  <si>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</si>
  <si>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</si>
  <si>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</si>
  <si>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</si>
  <si>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</si>
  <si>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</si>
  <si>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</si>
  <si>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</si>
  <si>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</si>
  <si>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</si>
  <si>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</si>
  <si>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</si>
  <si>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</si>
  <si>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</si>
  <si>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</si>
  <si>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</si>
  <si>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</si>
  <si>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</si>
  <si>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</si>
  <si>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</si>
  <si>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</si>
  <si>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</si>
  <si>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</si>
  <si>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</si>
  <si>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</si>
  <si>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</si>
  <si>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</si>
  <si>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</si>
  <si>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</si>
  <si>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</si>
  <si>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</si>
  <si>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</si>
  <si>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</si>
  <si>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</si>
  <si>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</si>
  <si>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</si>
  <si>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</si>
  <si>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</si>
  <si>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</si>
  <si>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</si>
  <si>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</si>
  <si>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</si>
  <si>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</si>
  <si>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</si>
  <si>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</si>
  <si>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</si>
  <si>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</si>
  <si>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</si>
  <si>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</si>
  <si>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</si>
  <si>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</si>
  <si>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</si>
  <si>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</si>
  <si>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</si>
  <si>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</si>
  <si>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</si>
  <si>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</si>
  <si>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</si>
  <si>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</si>
  <si>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</si>
  <si>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</si>
  <si>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</si>
  <si>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</si>
  <si>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</si>
  <si>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</si>
  <si>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</si>
  <si>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</si>
  <si>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</si>
  <si>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</si>
  <si>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</si>
  <si>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</si>
  <si>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</si>
  <si>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</si>
  <si>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</si>
  <si>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</si>
  <si>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</si>
  <si>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</si>
  <si>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</si>
  <si>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</si>
  <si>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</si>
  <si>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</si>
  <si>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</si>
  <si>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</si>
  <si>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</si>
  <si>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</si>
  <si>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</si>
  <si>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</si>
  <si>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</si>
  <si>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</si>
  <si>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</si>
  <si>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</si>
  <si>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</si>
  <si>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</si>
  <si>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</si>
  <si>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</si>
  <si>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</si>
  <si>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</si>
  <si>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</si>
  <si>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</si>
  <si>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</si>
  <si>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</si>
  <si>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</si>
  <si>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</si>
  <si>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</si>
  <si>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</si>
  <si>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</si>
  <si>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</si>
  <si>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</si>
  <si>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</si>
  <si>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</si>
  <si>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</si>
  <si>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</si>
  <si>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</si>
  <si>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</si>
  <si>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</si>
  <si>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</si>
  <si>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</si>
  <si>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</si>
  <si>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</si>
  <si>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</si>
  <si>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</si>
  <si>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</si>
  <si>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</si>
  <si>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</si>
  <si>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</si>
  <si>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</si>
  <si>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</si>
  <si>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</si>
  <si>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</si>
  <si>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</si>
  <si>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</si>
  <si>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</si>
  <si>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</si>
  <si>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</si>
  <si>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</si>
  <si>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</si>
  <si>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</si>
  <si>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</si>
  <si>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</si>
  <si>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</si>
  <si>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</si>
  <si>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</si>
  <si>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</si>
  <si>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</si>
  <si>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</si>
  <si>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</si>
  <si>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</si>
  <si>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</si>
  <si>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</si>
  <si>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</si>
  <si>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</si>
  <si>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</si>
  <si>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</si>
  <si>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</si>
  <si>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</si>
  <si>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</si>
  <si>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</si>
  <si>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</si>
  <si>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</si>
  <si>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</si>
  <si>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</si>
  <si>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</si>
  <si>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</si>
  <si>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</si>
  <si>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</si>
  <si>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</si>
  <si>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</si>
  <si>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</si>
  <si>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</si>
  <si>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</si>
  <si>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</si>
  <si>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</si>
  <si>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</si>
  <si>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</si>
  <si>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</si>
  <si>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</si>
  <si>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</si>
  <si>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</si>
  <si>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</si>
  <si>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</si>
  <si>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</si>
  <si>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</si>
  <si>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</si>
  <si>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</si>
  <si>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</si>
  <si>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</si>
  <si>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</si>
  <si>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</si>
  <si>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</si>
  <si>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</si>
  <si>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</si>
  <si>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</si>
  <si>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</si>
  <si>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</si>
  <si>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</si>
  <si>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</si>
  <si>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</si>
  <si>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</si>
  <si>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</si>
  <si>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</si>
  <si>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</si>
  <si>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</si>
  <si>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</si>
  <si>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</si>
  <si>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</si>
  <si>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</si>
  <si>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</si>
  <si>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</si>
  <si>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</si>
  <si>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</si>
  <si>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</si>
  <si>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</si>
  <si>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</si>
  <si>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</si>
  <si>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</si>
  <si>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</si>
  <si>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</si>
  <si>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</si>
  <si>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</si>
  <si>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</si>
  <si>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</si>
  <si>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</si>
  <si>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</si>
  <si>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</si>
  <si>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</si>
  <si>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</si>
  <si>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</si>
  <si>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</si>
  <si>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</si>
  <si>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</si>
  <si>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</si>
  <si>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</si>
  <si>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</si>
  <si>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</si>
  <si>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</si>
  <si>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</si>
  <si>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</si>
  <si>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</si>
  <si>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</si>
  <si>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</si>
  <si>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</si>
  <si>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</si>
  <si>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</si>
  <si>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</si>
  <si>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</si>
  <si>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</si>
  <si>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</si>
  <si>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</si>
  <si>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</si>
  <si>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</si>
  <si>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</si>
  <si>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</si>
  <si>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</si>
  <si>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</si>
  <si>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</si>
  <si>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</si>
  <si>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</si>
  <si>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</si>
  <si>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</si>
  <si>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</si>
  <si>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</si>
  <si>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</si>
  <si>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</si>
  <si>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</si>
  <si>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</si>
  <si>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</si>
  <si>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</si>
  <si>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</si>
  <si>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</si>
  <si>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</si>
  <si>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</si>
  <si>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</si>
  <si>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</si>
  <si>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</si>
  <si>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</si>
  <si>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</si>
  <si>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</si>
  <si>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</si>
  <si>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</si>
  <si>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</si>
  <si>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</si>
  <si>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</si>
  <si>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</si>
  <si>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</si>
  <si>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</si>
  <si>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</si>
  <si>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</si>
  <si>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</si>
  <si>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</si>
  <si>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</si>
  <si>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</si>
  <si>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</si>
  <si>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</si>
  <si>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</si>
  <si>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</si>
  <si>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</si>
  <si>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</si>
  <si>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</si>
  <si>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</si>
  <si>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</si>
  <si>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</si>
  <si>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</si>
  <si>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</si>
  <si>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</si>
  <si>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</si>
  <si>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</si>
  <si>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</si>
  <si>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</si>
  <si>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</si>
  <si>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</si>
  <si>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</si>
  <si>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</si>
  <si>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</si>
  <si>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</si>
  <si>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</si>
  <si>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</si>
  <si>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</si>
  <si>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</si>
  <si>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</si>
  <si>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</si>
  <si>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</si>
  <si>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</si>
  <si>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</si>
  <si>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</si>
  <si>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</si>
  <si>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</si>
  <si>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</si>
  <si>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</si>
  <si>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</si>
  <si>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</si>
  <si>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</si>
  <si>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</si>
  <si>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</si>
  <si>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</si>
  <si>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</si>
  <si>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</si>
  <si>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</si>
  <si>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</si>
  <si>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</si>
  <si>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</si>
  <si>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</si>
  <si>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</si>
  <si>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</si>
  <si>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</si>
  <si>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</si>
  <si>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</si>
  <si>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</si>
  <si>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</si>
  <si>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</si>
  <si>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</si>
  <si>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</si>
  <si>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</si>
  <si>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</si>
  <si>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</si>
  <si>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</si>
  <si>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</si>
  <si>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</si>
  <si>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</si>
  <si>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</si>
  <si>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</si>
  <si>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</si>
  <si>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</si>
  <si>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</si>
  <si>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</si>
  <si>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</si>
  <si>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</si>
  <si>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</si>
  <si>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</si>
  <si>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</si>
  <si>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</si>
  <si>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</si>
  <si>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</si>
  <si>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</si>
  <si>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</si>
  <si>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</si>
  <si>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</si>
  <si>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</si>
  <si>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</si>
  <si>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</si>
  <si>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</si>
  <si>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</si>
  <si>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</si>
  <si>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</si>
  <si>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</si>
  <si>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</si>
  <si>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</si>
  <si>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</si>
  <si>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</si>
  <si>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</si>
  <si>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</si>
  <si>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</si>
  <si>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</si>
  <si>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</si>
  <si>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</si>
  <si>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</si>
  <si>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</si>
  <si>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</si>
  <si>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</si>
  <si>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</si>
  <si>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</si>
  <si>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</si>
  <si>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</si>
  <si>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</si>
  <si>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</si>
  <si>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</si>
  <si>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</si>
  <si>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</si>
  <si>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</si>
  <si>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</si>
  <si>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</si>
  <si>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</si>
  <si>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</si>
  <si>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</si>
  <si>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</si>
  <si>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</si>
  <si>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</si>
  <si>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</si>
  <si>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</si>
  <si>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</si>
  <si>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</si>
  <si>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</si>
  <si>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</si>
  <si>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</si>
  <si>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</si>
  <si>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</si>
  <si>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</si>
  <si>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</si>
  <si>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</si>
  <si>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</si>
  <si>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</si>
  <si>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</si>
  <si>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</si>
  <si>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</si>
  <si>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</si>
  <si>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</si>
  <si>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</si>
  <si>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</si>
  <si>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</si>
  <si>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</si>
  <si>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</si>
  <si>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</si>
  <si>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</si>
  <si>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</si>
  <si>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</si>
  <si>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</si>
  <si>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</si>
  <si>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</si>
  <si>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</si>
  <si>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</si>
  <si>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</si>
  <si>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</si>
  <si>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</si>
  <si>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</si>
  <si>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</si>
  <si>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</si>
  <si>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</si>
  <si>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</si>
  <si>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</si>
  <si>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</si>
  <si>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</si>
  <si>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</si>
  <si>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</si>
  <si>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</si>
  <si>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</si>
  <si>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</si>
  <si>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</si>
  <si>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</si>
  <si>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</si>
  <si>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</si>
  <si>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</si>
  <si>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</si>
  <si>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</si>
  <si>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</si>
  <si>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</si>
  <si>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</si>
  <si>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</si>
  <si>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</si>
  <si>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</si>
  <si>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</si>
  <si>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</si>
  <si>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</si>
  <si>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</si>
  <si>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</si>
  <si>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</si>
  <si>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</si>
  <si>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</si>
  <si>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</si>
  <si>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</si>
  <si>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</si>
  <si>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</si>
  <si>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</si>
  <si>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</si>
  <si>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</si>
  <si>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</si>
  <si>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</si>
  <si>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</si>
  <si>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</si>
  <si>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</si>
  <si>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</si>
  <si>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</si>
  <si>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</si>
  <si>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</si>
  <si>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</si>
  <si>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</si>
  <si>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</si>
  <si>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</si>
  <si>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</si>
  <si>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</si>
  <si>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</si>
  <si>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</si>
  <si>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</si>
  <si>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</si>
  <si>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</si>
  <si>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</si>
  <si>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</si>
  <si>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</si>
  <si>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</si>
  <si>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</si>
  <si>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</si>
  <si>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</si>
  <si>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</si>
  <si>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</si>
  <si>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</si>
  <si>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</si>
  <si>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</si>
  <si>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</si>
  <si>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</si>
  <si>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</si>
  <si>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</si>
  <si>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</si>
  <si>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</si>
  <si>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</si>
  <si>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</si>
  <si>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</si>
  <si>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</si>
  <si>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</si>
  <si>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</si>
  <si>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</si>
  <si>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</si>
  <si>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</si>
  <si>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</si>
  <si>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</si>
  <si>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</si>
  <si>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</si>
  <si>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</si>
  <si>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</si>
  <si>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</si>
  <si>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</si>
  <si>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</si>
  <si>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</si>
  <si>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</si>
  <si>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</si>
  <si>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</si>
  <si>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</si>
  <si>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</si>
  <si>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</si>
  <si>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</si>
  <si>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</si>
  <si>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</si>
  <si>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</si>
  <si>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</si>
  <si>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</si>
  <si>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</si>
  <si>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</si>
  <si>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</si>
  <si>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</si>
  <si>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</si>
  <si>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</si>
  <si>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</si>
  <si>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</si>
  <si>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</si>
  <si>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</si>
  <si>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</si>
  <si>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</si>
  <si>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</si>
  <si>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</si>
  <si>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</si>
  <si>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</si>
  <si>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</si>
  <si>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</si>
  <si>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</si>
  <si>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</si>
  <si>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</si>
  <si>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</si>
  <si>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</si>
  <si>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</si>
  <si>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</si>
  <si>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</si>
  <si>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</si>
  <si>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</si>
  <si>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</si>
  <si>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</si>
  <si>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</si>
  <si>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</si>
  <si>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</si>
  <si>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</si>
  <si>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</si>
  <si>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</si>
  <si>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</si>
  <si>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</si>
  <si>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</si>
  <si>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</si>
  <si>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</si>
  <si>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</si>
  <si>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</si>
  <si>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</si>
  <si>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</si>
  <si>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</si>
  <si>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</si>
  <si>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</si>
  <si>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</si>
  <si>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</si>
  <si>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</si>
  <si>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</si>
  <si>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</si>
  <si>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</si>
  <si>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</si>
  <si>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</si>
  <si>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</si>
  <si>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</si>
  <si>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</si>
  <si>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</si>
  <si>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</si>
  <si>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</si>
  <si>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</si>
  <si>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</si>
  <si>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</si>
  <si>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</si>
  <si>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</si>
  <si>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</si>
  <si>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</si>
  <si>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</si>
  <si>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</si>
  <si>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</si>
  <si>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</si>
  <si>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</si>
  <si>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</si>
  <si>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</si>
  <si>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</si>
  <si>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</si>
  <si>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</si>
  <si>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</si>
  <si>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</si>
  <si>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</si>
  <si>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</si>
  <si>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</si>
  <si>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</si>
  <si>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</si>
  <si>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</si>
  <si>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</si>
  <si>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</si>
  <si>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</si>
  <si>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</si>
  <si>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</si>
  <si>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</si>
  <si>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</si>
  <si>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</si>
  <si>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</si>
  <si>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</si>
  <si>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</si>
  <si>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</si>
  <si>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</si>
  <si>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</si>
  <si>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</si>
  <si>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</si>
  <si>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</si>
  <si>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</si>
  <si>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</si>
  <si>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</si>
  <si>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</si>
  <si>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</si>
  <si>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</si>
  <si>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</si>
  <si>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</si>
  <si>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</si>
  <si>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</si>
  <si>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</si>
  <si>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</si>
  <si>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</si>
  <si>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</si>
  <si>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</si>
  <si>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</si>
  <si>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</si>
  <si>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</si>
  <si>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</si>
  <si>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</si>
  <si>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</si>
  <si>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</si>
  <si>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</si>
  <si>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</si>
  <si>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</si>
  <si>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</si>
  <si>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</si>
  <si>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</si>
  <si>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</si>
  <si>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</si>
  <si>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</si>
  <si>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</si>
  <si>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</si>
  <si>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</si>
  <si>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</si>
  <si>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</si>
  <si>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</si>
  <si>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</si>
  <si>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</si>
  <si>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</si>
  <si>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</si>
  <si>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</si>
  <si>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</si>
  <si>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</si>
  <si>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</si>
  <si>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</si>
  <si>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</si>
  <si>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</si>
  <si>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</si>
  <si>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</si>
  <si>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</si>
  <si>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</si>
  <si>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</si>
  <si>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</si>
  <si>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</si>
  <si>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</si>
  <si>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</si>
  <si>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</si>
  <si>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</si>
  <si>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</si>
  <si>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</si>
  <si>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</si>
  <si>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</si>
  <si>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</si>
  <si>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</si>
  <si>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</si>
  <si>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</si>
  <si>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</si>
  <si>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</si>
  <si>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</si>
  <si>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</si>
  <si>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</si>
  <si>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</si>
  <si>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</si>
  <si>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</si>
  <si>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</si>
  <si>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</si>
  <si>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</si>
  <si>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</si>
  <si>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</si>
  <si>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</si>
  <si>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</si>
  <si>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</si>
  <si>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</si>
  <si>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</si>
  <si>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</si>
  <si>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</si>
  <si>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</si>
  <si>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</si>
  <si>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</si>
  <si>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</si>
  <si>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</si>
  <si>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</si>
  <si>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</si>
  <si>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</si>
  <si>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</si>
  <si>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</si>
  <si>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</si>
  <si>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</si>
  <si>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</si>
  <si>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</si>
  <si>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</si>
  <si>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</si>
  <si>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</si>
  <si>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</si>
  <si>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</si>
  <si>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</si>
  <si>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</si>
  <si>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</si>
  <si>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</si>
  <si>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</si>
  <si>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</si>
  <si>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</si>
  <si>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</si>
  <si>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</si>
  <si>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</si>
  <si>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</si>
  <si>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</si>
  <si>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</si>
  <si>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</si>
  <si>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</si>
  <si>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</si>
  <si>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</si>
  <si>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</si>
  <si>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</si>
  <si>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</si>
  <si>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</si>
  <si>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</si>
  <si>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</si>
  <si>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</si>
  <si>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</si>
  <si>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</si>
  <si>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</si>
  <si>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</si>
  <si>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</si>
  <si>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</si>
  <si>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</si>
  <si>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</si>
  <si>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</si>
  <si>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</si>
  <si>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</si>
  <si>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</si>
  <si>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</si>
  <si>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</si>
  <si>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</si>
  <si>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</si>
  <si>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</si>
  <si>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</si>
  <si>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</si>
  <si>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</si>
  <si>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</si>
  <si>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</si>
  <si>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</si>
  <si>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</si>
  <si>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</si>
  <si>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</si>
  <si>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</si>
  <si>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</si>
  <si>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</si>
  <si>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</si>
  <si>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</si>
  <si>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</si>
  <si>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</si>
  <si>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</si>
  <si>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</si>
  <si>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</si>
  <si>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</si>
  <si>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</si>
  <si>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</si>
  <si>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</si>
  <si>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</si>
  <si>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</si>
  <si>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</si>
  <si>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</si>
  <si>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</si>
  <si>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</si>
  <si>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</si>
  <si>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</si>
  <si>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</si>
  <si>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</si>
  <si>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</si>
  <si>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</si>
  <si>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</si>
  <si>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</si>
  <si>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</si>
  <si>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</si>
  <si>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</si>
  <si>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</si>
  <si>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</si>
  <si>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</si>
  <si>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</si>
  <si>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</si>
  <si>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</si>
  <si>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</si>
  <si>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</si>
  <si>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</si>
  <si>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</si>
  <si>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</si>
  <si>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</si>
  <si>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</si>
  <si>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</si>
  <si>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</si>
  <si>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</si>
  <si>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</si>
  <si>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</si>
  <si>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</si>
  <si>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</si>
  <si>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</si>
  <si>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</si>
  <si>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</si>
  <si>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</si>
  <si>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</si>
  <si>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</si>
  <si>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</si>
  <si>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</si>
  <si>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</si>
  <si>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</si>
  <si>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</si>
  <si>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</si>
  <si>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</si>
  <si>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</si>
  <si>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</si>
  <si>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</si>
  <si>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</si>
  <si>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</si>
  <si>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</si>
  <si>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</si>
  <si>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</si>
  <si>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</si>
  <si>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</si>
  <si>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</si>
  <si>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</si>
  <si>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</si>
  <si>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</si>
  <si>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</si>
  <si>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</si>
  <si>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</si>
  <si>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</si>
  <si>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</si>
  <si>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</si>
  <si>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</si>
  <si>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</si>
  <si>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</si>
  <si>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</si>
  <si>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</si>
  <si>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</si>
  <si>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</si>
  <si>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</si>
  <si>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</si>
  <si>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</si>
  <si>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</si>
  <si>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</si>
  <si>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</si>
  <si>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</si>
  <si>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</si>
  <si>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</si>
  <si>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</si>
  <si>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</si>
  <si>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</si>
  <si>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</si>
  <si>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</si>
  <si>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</si>
  <si>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</si>
  <si>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</si>
  <si>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</si>
  <si>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</si>
  <si>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</si>
  <si>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</si>
  <si>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</si>
  <si>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</si>
  <si>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</si>
  <si>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</si>
  <si>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</si>
  <si>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</si>
  <si>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</si>
  <si>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</si>
  <si>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</si>
  <si>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</si>
  <si>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</si>
  <si>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</si>
  <si>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</si>
  <si>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</si>
  <si>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</si>
  <si>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</si>
  <si>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</si>
  <si>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</si>
  <si>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</si>
  <si>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</si>
  <si>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</si>
  <si>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</si>
  <si>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</si>
  <si>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</si>
  <si>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</si>
  <si>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</si>
  <si>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</si>
  <si>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</si>
  <si>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</si>
  <si>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</si>
  <si>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</si>
  <si>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</si>
  <si>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</si>
  <si>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</si>
  <si>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</si>
  <si>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</si>
  <si>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</si>
  <si>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</si>
  <si>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</si>
  <si>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</si>
  <si>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</si>
  <si>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</si>
  <si>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</si>
  <si>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</si>
  <si>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</si>
  <si>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</si>
  <si>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</si>
  <si>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</si>
  <si>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</si>
  <si>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</si>
  <si>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</si>
  <si>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</si>
  <si>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</si>
  <si>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</si>
  <si>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</si>
  <si>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</si>
  <si>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</si>
  <si>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</si>
  <si>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</si>
  <si>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</si>
  <si>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</si>
  <si>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</si>
  <si>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</si>
  <si>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</si>
  <si>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</si>
  <si>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</si>
  <si>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</si>
  <si>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</si>
  <si>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</si>
  <si>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</si>
  <si>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</si>
  <si>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</si>
  <si>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</si>
  <si>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</si>
  <si>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</si>
  <si>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</si>
  <si>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</si>
  <si>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</si>
  <si>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</si>
  <si>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</si>
  <si>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</si>
  <si>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</si>
  <si>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</si>
  <si>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</si>
  <si>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</si>
  <si>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</si>
  <si>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</si>
  <si>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</si>
  <si>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</si>
  <si>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</si>
  <si>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</si>
  <si>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</si>
  <si>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</si>
  <si>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</si>
  <si>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</si>
  <si>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</si>
  <si>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</si>
  <si>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</si>
  <si>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</si>
  <si>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</si>
  <si>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</si>
  <si>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</si>
  <si>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</si>
  <si>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</si>
  <si>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</si>
  <si>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</si>
  <si>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</si>
  <si>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</si>
  <si>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</si>
  <si>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</si>
  <si>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</si>
  <si>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</si>
  <si>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</si>
  <si>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</si>
  <si>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</si>
  <si>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</si>
  <si>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</si>
  <si>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</si>
  <si>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</si>
  <si>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</si>
  <si>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</si>
  <si>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</si>
  <si>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</si>
  <si>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</si>
  <si>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</si>
  <si>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</si>
  <si>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</si>
  <si>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</si>
  <si>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</si>
  <si>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</si>
  <si>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</si>
  <si>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</si>
  <si>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</si>
  <si>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</si>
  <si>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</si>
  <si>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</si>
  <si>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</si>
  <si>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</si>
  <si>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</si>
  <si>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</si>
  <si>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</si>
  <si>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</si>
  <si>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</si>
  <si>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</si>
  <si>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</si>
  <si>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</si>
  <si>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</si>
  <si>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</si>
  <si>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</si>
  <si>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</si>
  <si>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</si>
  <si>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</si>
  <si>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</si>
  <si>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</si>
  <si>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</si>
  <si>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</si>
  <si>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</si>
  <si>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</si>
  <si>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</si>
  <si>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</si>
  <si>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</si>
  <si>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</si>
  <si>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</si>
  <si>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</si>
  <si>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</si>
  <si>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</si>
  <si>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</si>
  <si>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</si>
  <si>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</si>
  <si>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</si>
  <si>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</si>
  <si>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</si>
  <si>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</si>
  <si>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</si>
  <si>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</si>
  <si>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</si>
  <si>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</si>
  <si>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</si>
  <si>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</si>
  <si>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</si>
  <si>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</si>
  <si>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</si>
  <si>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</si>
  <si>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</si>
  <si>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</si>
  <si>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</si>
  <si>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</si>
  <si>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</si>
  <si>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</si>
  <si>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</si>
  <si>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</si>
  <si>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</si>
  <si>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</si>
  <si>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</si>
  <si>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</si>
  <si>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</si>
  <si>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</si>
  <si>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</si>
  <si>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</si>
  <si>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</si>
  <si>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</si>
  <si>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</si>
  <si>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</si>
  <si>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</si>
  <si>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</si>
  <si>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</si>
  <si>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</si>
  <si>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</si>
  <si>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</si>
  <si>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</si>
  <si>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</si>
  <si>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</si>
  <si>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</si>
  <si>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</si>
  <si>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</si>
  <si>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</si>
  <si>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</si>
  <si>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</si>
  <si>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</si>
  <si>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</si>
  <si>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</si>
  <si>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</si>
  <si>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</si>
  <si>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</si>
  <si>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</si>
  <si>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</si>
  <si>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</si>
  <si>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</si>
  <si>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</si>
  <si>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</si>
  <si>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</si>
  <si>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</si>
  <si>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</si>
  <si>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</si>
  <si>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</si>
  <si>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</si>
  <si>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</si>
  <si>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</si>
  <si>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</si>
  <si>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</si>
  <si>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</si>
  <si>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</si>
  <si>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</si>
  <si>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</si>
  <si>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</si>
  <si>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</si>
  <si>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</si>
  <si>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</si>
  <si>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</si>
  <si>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</si>
  <si>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</si>
  <si>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</si>
  <si>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</si>
  <si>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</si>
  <si>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</si>
  <si>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</si>
  <si>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</si>
  <si>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</si>
  <si>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</si>
  <si>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</si>
  <si>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</si>
  <si>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</si>
  <si>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</si>
  <si>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</si>
  <si>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</si>
  <si>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</si>
  <si>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</si>
  <si>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</si>
  <si>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</si>
  <si>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</si>
  <si>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</si>
  <si>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</si>
  <si>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</si>
  <si>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</si>
  <si>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</si>
  <si>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</si>
  <si>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</si>
  <si>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</si>
  <si>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</si>
  <si>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</si>
  <si>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</si>
  <si>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</si>
  <si>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</si>
  <si>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</si>
  <si>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</si>
  <si>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</si>
  <si>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</si>
  <si>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</si>
  <si>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</si>
  <si>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</si>
  <si>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</si>
  <si>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</si>
  <si>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</si>
  <si>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</si>
  <si>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</si>
  <si>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</si>
  <si>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</si>
  <si>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</si>
  <si>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</si>
  <si>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</si>
  <si>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</si>
  <si>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</si>
  <si>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</si>
  <si>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</si>
  <si>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</si>
  <si>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</si>
  <si>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</si>
  <si>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</si>
  <si>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</si>
  <si>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</si>
  <si>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</si>
  <si>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</si>
  <si>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</si>
  <si>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</si>
  <si>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</si>
  <si>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</si>
  <si>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</si>
  <si>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</si>
  <si>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</si>
  <si>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</si>
  <si>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</si>
  <si>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</si>
  <si>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</si>
  <si>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</si>
  <si>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</si>
  <si>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</si>
  <si>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</si>
  <si>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</si>
  <si>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</si>
  <si>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</si>
  <si>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</si>
  <si>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</si>
  <si>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</si>
  <si>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</si>
  <si>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</si>
  <si>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</si>
  <si>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</si>
  <si>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</si>
  <si>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</si>
  <si>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</si>
  <si>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</si>
  <si>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</si>
  <si>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</si>
  <si>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</si>
  <si>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</si>
  <si>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</si>
  <si>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</si>
  <si>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</si>
  <si>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</si>
  <si>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</si>
  <si>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</si>
  <si>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</si>
  <si>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</si>
  <si>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</si>
  <si>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</si>
  <si>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</si>
  <si>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</si>
  <si>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</si>
  <si>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</si>
  <si>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</si>
  <si>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</si>
  <si>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</si>
  <si>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</si>
  <si>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</si>
  <si>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</si>
  <si>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</si>
  <si>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</si>
  <si>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</si>
  <si>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</si>
  <si>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</si>
  <si>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</si>
  <si>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</si>
  <si>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</si>
  <si>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</si>
  <si>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</si>
  <si>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</si>
  <si>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</si>
  <si>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</si>
  <si>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</si>
  <si>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</si>
  <si>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</si>
  <si>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</si>
  <si>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</si>
  <si>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</si>
  <si>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</si>
  <si>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</si>
  <si>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</si>
  <si>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</si>
  <si>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</si>
  <si>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</si>
  <si>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</si>
  <si>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</si>
  <si>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</si>
  <si>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</si>
  <si>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</si>
  <si>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</si>
  <si>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</si>
  <si>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</si>
  <si>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</si>
  <si>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</si>
  <si>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</si>
  <si>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</si>
  <si>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</si>
  <si>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</si>
  <si>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</si>
  <si>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</si>
  <si>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</si>
  <si>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</si>
  <si>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</si>
  <si>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</si>
  <si>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</si>
  <si>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</si>
  <si>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</si>
  <si>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</si>
  <si>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</si>
  <si>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</si>
  <si>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</si>
  <si>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</si>
  <si>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</si>
  <si>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</si>
  <si>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</si>
  <si>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</si>
  <si>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</si>
  <si>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</si>
  <si>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</si>
  <si>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</si>
  <si>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</si>
  <si>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</si>
  <si>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</si>
  <si>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</si>
  <si>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</si>
  <si>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</si>
  <si>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</si>
  <si>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</si>
  <si>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</si>
  <si>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</si>
  <si>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</si>
  <si>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</si>
  <si>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</si>
  <si>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</si>
  <si>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</si>
  <si>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</si>
  <si>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</si>
  <si>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</si>
  <si>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</si>
  <si>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</si>
  <si>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</si>
  <si>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</si>
  <si>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</si>
  <si>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</si>
  <si>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</si>
  <si>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</si>
  <si>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</si>
  <si>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</si>
  <si>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</si>
  <si>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</si>
  <si>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</si>
  <si>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</si>
  <si>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</si>
  <si>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</si>
  <si>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</si>
  <si>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</si>
  <si>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</si>
  <si>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</si>
  <si>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</si>
  <si>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</si>
  <si>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</si>
  <si>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</si>
  <si>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</si>
  <si>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</si>
  <si>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</si>
  <si>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</si>
  <si>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</si>
  <si>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</si>
  <si>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</si>
  <si>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</si>
  <si>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</si>
  <si>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</si>
  <si>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</si>
  <si>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</si>
  <si>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</si>
  <si>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</si>
  <si>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</si>
  <si>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</si>
  <si>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</si>
  <si>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</si>
  <si>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</si>
  <si>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</si>
  <si>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</si>
  <si>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</si>
  <si>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</si>
  <si>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</si>
  <si>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</si>
  <si>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</si>
  <si>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</si>
  <si>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</si>
  <si>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</si>
  <si>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</si>
  <si>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</si>
  <si>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</si>
  <si>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</si>
  <si>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</si>
  <si>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</si>
  <si>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</si>
  <si>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</si>
  <si>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</si>
  <si>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</si>
  <si>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</si>
  <si>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</si>
  <si>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</si>
  <si>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</si>
  <si>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</si>
  <si>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</si>
  <si>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</si>
  <si>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</si>
  <si>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</si>
  <si>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</si>
  <si>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</si>
  <si>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</si>
  <si>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</si>
  <si>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</si>
  <si>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</si>
  <si>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</si>
  <si>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</si>
  <si>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</si>
  <si>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</si>
  <si>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</si>
  <si>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</si>
  <si>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</si>
  <si>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</si>
  <si>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</si>
  <si>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</si>
  <si>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</si>
  <si>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</si>
  <si>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</si>
  <si>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</si>
  <si>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</si>
  <si>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</si>
  <si>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</si>
  <si>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</si>
  <si>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</si>
  <si>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</si>
  <si>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</si>
  <si>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</si>
  <si>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</si>
  <si>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</si>
  <si>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</si>
  <si>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</si>
  <si>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</si>
  <si>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</si>
  <si>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</si>
  <si>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</si>
  <si>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</si>
  <si>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</si>
  <si>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</si>
  <si>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</si>
  <si>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</si>
  <si>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</si>
  <si>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</si>
  <si>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</si>
  <si>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</si>
  <si>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</si>
  <si>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</si>
  <si>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</si>
  <si>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</si>
  <si>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</si>
  <si>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</si>
  <si>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</si>
  <si>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</si>
  <si>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</si>
  <si>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</si>
  <si>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</si>
  <si>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</si>
  <si>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</si>
  <si>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</si>
  <si>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</si>
  <si>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</si>
  <si>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</si>
  <si>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</si>
  <si>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</si>
  <si>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</si>
  <si>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</si>
  <si>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</si>
  <si>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</si>
  <si>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</si>
  <si>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</si>
  <si>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</si>
  <si>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</si>
  <si>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</si>
  <si>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</si>
  <si>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</si>
  <si>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</si>
  <si>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</si>
  <si>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</si>
  <si>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</si>
  <si>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</si>
  <si>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</si>
  <si>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</si>
  <si>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</si>
  <si>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</si>
  <si>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</si>
  <si>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</si>
  <si>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</si>
  <si>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</si>
  <si>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</si>
  <si>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</si>
  <si>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</si>
  <si>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</si>
  <si>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</si>
  <si>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</si>
  <si>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</si>
  <si>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</si>
  <si>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</si>
  <si>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</si>
  <si>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</si>
  <si>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</si>
  <si>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</si>
  <si>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</si>
  <si>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</si>
  <si>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</si>
  <si>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</si>
  <si>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</si>
  <si>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</si>
  <si>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</si>
  <si>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</si>
  <si>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</si>
  <si>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</si>
  <si>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</si>
  <si>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</si>
  <si>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</si>
  <si>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</si>
  <si>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</si>
  <si>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</si>
  <si>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</si>
  <si>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</si>
  <si>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</si>
  <si>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</si>
  <si>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</si>
  <si>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</si>
  <si>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</si>
  <si>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</si>
  <si>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</si>
  <si>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</si>
  <si>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</si>
  <si>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</si>
  <si>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</si>
  <si>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</si>
  <si>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</si>
  <si>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</si>
  <si>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</si>
  <si>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</si>
  <si>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</si>
  <si>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</si>
  <si>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</si>
  <si>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</si>
  <si>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</si>
  <si>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</si>
  <si>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</si>
  <si>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</si>
  <si>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</si>
  <si>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</si>
  <si>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</si>
  <si>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</si>
  <si>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</si>
  <si>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</si>
  <si>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</si>
  <si>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</si>
  <si>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</si>
  <si>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</si>
  <si>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</si>
  <si>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</si>
  <si>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</si>
  <si>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</si>
  <si>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</si>
  <si>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</si>
  <si>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</si>
  <si>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</si>
  <si>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</si>
  <si>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</si>
  <si>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</si>
  <si>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</si>
  <si>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</si>
  <si>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</si>
  <si>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</si>
  <si>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</si>
  <si>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</si>
  <si>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</si>
  <si>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</si>
  <si>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</si>
  <si>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</si>
  <si>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</si>
  <si>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</si>
  <si>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</si>
  <si>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</si>
  <si>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</si>
  <si>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</si>
  <si>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</si>
  <si>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</si>
  <si>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</si>
  <si>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</si>
  <si>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</si>
  <si>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</si>
  <si>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</si>
  <si>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</si>
  <si>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</si>
  <si>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</si>
  <si>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</si>
  <si>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</si>
  <si>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</si>
  <si>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</si>
  <si>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</si>
  <si>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</si>
  <si>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</si>
  <si>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</si>
  <si>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</si>
  <si>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</si>
  <si>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</si>
  <si>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</si>
  <si>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</si>
  <si>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</si>
  <si>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</si>
  <si>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</si>
  <si>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</si>
  <si>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</si>
  <si>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</si>
  <si>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</si>
  <si>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</si>
  <si>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</si>
  <si>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</si>
  <si>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</si>
  <si>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</si>
  <si>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</si>
  <si>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</si>
  <si>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</si>
  <si>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</si>
  <si>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</si>
  <si>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</si>
  <si>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</si>
  <si>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</si>
  <si>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</si>
  <si>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</si>
  <si>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</si>
  <si>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</si>
  <si>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</si>
  <si>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</si>
  <si>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</si>
  <si>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</si>
  <si>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</si>
  <si>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</si>
  <si>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</si>
  <si>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</si>
  <si>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</si>
  <si>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</si>
  <si>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</si>
  <si>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</si>
  <si>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</si>
  <si>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</si>
  <si>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</si>
  <si>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</si>
  <si>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</si>
  <si>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</si>
  <si>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</si>
  <si>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</si>
  <si>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</si>
  <si>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</si>
  <si>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</si>
  <si>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</si>
  <si>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</si>
  <si>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</si>
  <si>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</si>
  <si>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</si>
  <si>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</si>
  <si>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</si>
  <si>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</si>
  <si>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</si>
  <si>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</si>
  <si>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</si>
  <si>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</si>
  <si>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</si>
  <si>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</si>
  <si>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</si>
  <si>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</si>
  <si>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</si>
  <si>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</si>
  <si>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</si>
  <si>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</si>
  <si>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</si>
  <si>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</si>
  <si>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</si>
  <si>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</si>
  <si>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</si>
  <si>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</si>
  <si>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</si>
  <si>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</si>
  <si>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</si>
  <si>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</si>
  <si>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</si>
  <si>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</si>
  <si>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</si>
  <si>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</si>
  <si>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</si>
  <si>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</si>
  <si>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</si>
  <si>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</si>
  <si>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</si>
  <si>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</si>
  <si>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</si>
  <si>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</si>
  <si>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</si>
  <si>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</si>
  <si>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</si>
  <si>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</si>
  <si>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</si>
  <si>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</si>
  <si>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</si>
  <si>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</si>
  <si>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</si>
  <si>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</si>
  <si>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</si>
  <si>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</si>
  <si>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</si>
  <si>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</si>
  <si>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</si>
  <si>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</si>
  <si>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</si>
  <si>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</si>
  <si>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</si>
  <si>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</si>
  <si>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</si>
  <si>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</si>
  <si>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</si>
  <si>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</si>
  <si>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</si>
  <si>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</si>
  <si>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</si>
  <si>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</si>
  <si>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</si>
  <si>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</si>
  <si>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</si>
  <si>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</si>
  <si>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</si>
  <si>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</si>
  <si>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</si>
  <si>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</si>
  <si>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</si>
  <si>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</si>
  <si>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</si>
  <si>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</si>
  <si>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</si>
  <si>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</si>
  <si>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</si>
  <si>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</si>
  <si>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</si>
  <si>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</si>
  <si>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</si>
  <si>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</si>
  <si>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</si>
  <si>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</si>
  <si>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</si>
  <si>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</si>
  <si>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</si>
  <si>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</si>
  <si>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</si>
  <si>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</si>
  <si>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</si>
  <si>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</si>
  <si>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</si>
  <si>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</si>
  <si>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</si>
  <si>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</si>
  <si>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</si>
  <si>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</si>
  <si>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</si>
  <si>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</si>
  <si>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</si>
  <si>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</si>
  <si>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</si>
  <si>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</si>
  <si>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</si>
  <si>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</si>
  <si>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</si>
  <si>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</si>
  <si>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</si>
  <si>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</si>
  <si>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</si>
  <si>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</si>
  <si>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</si>
  <si>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</si>
  <si>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</si>
  <si>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</si>
  <si>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</si>
  <si>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</si>
  <si>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</si>
  <si>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</si>
  <si>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</si>
  <si>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</si>
  <si>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</si>
  <si>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</si>
  <si>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</si>
  <si>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</si>
  <si>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</si>
  <si>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</si>
  <si>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</si>
  <si>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</si>
  <si>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</si>
  <si>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</si>
  <si>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</si>
  <si>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</si>
  <si>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</si>
  <si>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</si>
  <si>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</si>
  <si>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</si>
  <si>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</si>
  <si>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</si>
  <si>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</si>
  <si>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</si>
  <si>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</si>
  <si>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</si>
  <si>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</si>
  <si>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</si>
  <si>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</si>
  <si>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</si>
  <si>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</si>
  <si>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</si>
  <si>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</si>
  <si>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</si>
  <si>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</si>
  <si>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</si>
  <si>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</si>
  <si>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</si>
  <si>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</si>
  <si>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</si>
  <si>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</si>
  <si>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</si>
  <si>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</si>
  <si>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</si>
  <si>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</si>
  <si>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</si>
  <si>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</si>
  <si>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</si>
  <si>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</si>
  <si>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</si>
  <si>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</si>
  <si>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</si>
  <si>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</si>
  <si>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</si>
  <si>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</si>
  <si>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</si>
  <si>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</si>
  <si>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</si>
  <si>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</si>
  <si>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</si>
  <si>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</si>
  <si>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</si>
  <si>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</si>
  <si>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</si>
  <si>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</si>
  <si>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</si>
  <si>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</si>
  <si>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</si>
  <si>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</si>
  <si>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</si>
  <si>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</si>
  <si>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</si>
  <si>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</si>
  <si>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</si>
  <si>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</si>
  <si>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</si>
  <si>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</si>
  <si>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</si>
  <si>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</si>
  <si>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</si>
  <si>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</si>
  <si>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</si>
  <si>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</si>
  <si>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</si>
  <si>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</si>
  <si>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</si>
  <si>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</si>
  <si>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</si>
  <si>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</si>
  <si>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</si>
  <si>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</si>
  <si>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</si>
  <si>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</si>
  <si>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</si>
  <si>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</si>
  <si>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</si>
  <si>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</si>
  <si>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</si>
  <si>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</si>
  <si>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</si>
  <si>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</si>
  <si>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</si>
  <si>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</si>
  <si>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</si>
  <si>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</si>
  <si>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</si>
  <si>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</si>
  <si>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</si>
  <si>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</si>
  <si>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</si>
  <si>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</si>
  <si>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</si>
  <si>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</si>
  <si>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</si>
  <si>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</si>
  <si>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</si>
  <si>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</si>
  <si>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</si>
  <si>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</si>
  <si>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</si>
  <si>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</si>
  <si>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</si>
  <si>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</si>
  <si>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</si>
  <si>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</si>
  <si>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</si>
  <si>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</si>
  <si>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</si>
  <si>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</si>
  <si>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</si>
  <si>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</si>
  <si>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</si>
  <si>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</si>
  <si>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</si>
  <si>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</si>
  <si>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</si>
  <si>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</si>
  <si>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</si>
  <si>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</si>
  <si>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</si>
  <si>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</si>
  <si>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</si>
  <si>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</si>
  <si>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</si>
  <si>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</si>
  <si>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</si>
  <si>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</si>
  <si>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</si>
  <si>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</si>
  <si>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</si>
  <si>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</si>
  <si>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</si>
  <si>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</si>
  <si>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</si>
  <si>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</si>
  <si>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</si>
  <si>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</si>
  <si>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</si>
  <si>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</si>
  <si>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</si>
  <si>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</si>
  <si>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</si>
  <si>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</si>
  <si>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</si>
  <si>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</si>
  <si>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</si>
  <si>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</si>
  <si>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</si>
  <si>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</si>
  <si>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</si>
  <si>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</si>
  <si>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</si>
  <si>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</si>
  <si>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</si>
  <si>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</si>
  <si>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</si>
  <si>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</si>
  <si>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</si>
  <si>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</si>
  <si>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</si>
  <si>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</si>
  <si>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</si>
  <si>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</si>
  <si>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</si>
  <si>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</si>
  <si>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</si>
  <si>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</si>
  <si>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</si>
  <si>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</si>
  <si>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</si>
  <si>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</si>
  <si>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</si>
  <si>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</si>
  <si>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</si>
  <si>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</si>
  <si>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</si>
  <si>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</si>
  <si>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</si>
  <si>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</si>
  <si>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</si>
  <si>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</si>
  <si>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</si>
  <si>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</si>
  <si>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</si>
  <si>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</si>
  <si>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</si>
  <si>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</si>
  <si>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</si>
  <si>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</si>
  <si>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</si>
  <si>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</si>
  <si>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</si>
  <si>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</si>
  <si>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</si>
  <si>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</si>
  <si>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</si>
  <si>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</si>
  <si>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</si>
  <si>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</si>
  <si>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</si>
  <si>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</si>
  <si>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</si>
  <si>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</si>
  <si>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</si>
  <si>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</si>
  <si>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</si>
  <si>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</si>
  <si>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</si>
  <si>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</si>
  <si>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</si>
  <si>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</si>
  <si>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</si>
  <si>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</si>
  <si>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</si>
  <si>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</si>
  <si>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</si>
  <si>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</si>
  <si>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</si>
  <si>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</si>
  <si>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</si>
  <si>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</si>
  <si>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</si>
  <si>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</si>
  <si>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</si>
  <si>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</si>
  <si>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</si>
  <si>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</si>
  <si>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</si>
  <si>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</si>
  <si>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</si>
  <si>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</si>
  <si>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</si>
  <si>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</si>
  <si>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</si>
  <si>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</si>
  <si>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</si>
  <si>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</si>
  <si>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</si>
  <si>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</si>
  <si>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</si>
  <si>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</si>
  <si>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</si>
  <si>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</si>
  <si>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</si>
  <si>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</si>
  <si>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</si>
  <si>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</si>
  <si>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</si>
  <si>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</si>
  <si>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</si>
  <si>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</si>
  <si>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</si>
  <si>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</si>
  <si>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</si>
  <si>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</si>
  <si>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</si>
  <si>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</si>
  <si>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</si>
  <si>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</si>
  <si>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</si>
  <si>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</si>
  <si>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</si>
  <si>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</si>
  <si>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</si>
  <si>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</si>
  <si>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</si>
  <si>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</si>
  <si>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</si>
  <si>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</si>
  <si>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</si>
  <si>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</si>
  <si>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</si>
  <si>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</si>
  <si>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</si>
  <si>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</si>
  <si>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</si>
  <si>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</si>
  <si>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</si>
  <si>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</si>
  <si>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</si>
  <si>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</si>
  <si>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</si>
  <si>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</si>
  <si>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</si>
  <si>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</si>
  <si>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</si>
  <si>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</si>
  <si>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</si>
  <si>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</si>
  <si>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</si>
  <si>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</si>
  <si>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</si>
  <si>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</si>
  <si>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</si>
  <si>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</si>
  <si>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</si>
  <si>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</si>
  <si>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</si>
  <si>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</si>
  <si>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</si>
  <si>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</si>
  <si>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</si>
  <si>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</si>
  <si>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</si>
  <si>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</si>
  <si>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</si>
  <si>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</si>
  <si>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</si>
  <si>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</si>
  <si>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</si>
  <si>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</si>
  <si>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</si>
  <si>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</si>
  <si>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</si>
  <si>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</si>
  <si>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</si>
  <si>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</si>
  <si>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</si>
  <si>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</si>
  <si>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</si>
  <si>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</si>
  <si>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</si>
  <si>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</si>
  <si>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</si>
  <si>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</si>
  <si>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</si>
  <si>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</si>
  <si>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</si>
  <si>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</si>
  <si>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</si>
  <si>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</si>
  <si>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</si>
  <si>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</si>
  <si>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</si>
  <si>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</si>
  <si>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</si>
  <si>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</si>
  <si>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</si>
  <si>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</si>
  <si>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</si>
  <si>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</si>
  <si>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</si>
  <si>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</si>
  <si>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</si>
  <si>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</si>
  <si>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</si>
  <si>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</si>
  <si>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</si>
  <si>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</si>
  <si>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</si>
  <si>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</si>
  <si>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</si>
  <si>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</si>
  <si>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</si>
  <si>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</si>
  <si>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</si>
  <si>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</si>
  <si>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</si>
  <si>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</si>
  <si>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</si>
  <si>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</si>
  <si>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</si>
  <si>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</si>
  <si>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</si>
  <si>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</si>
  <si>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</si>
  <si>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</si>
  <si>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</si>
  <si>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</si>
  <si>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</si>
  <si>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</si>
  <si>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</si>
  <si>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</si>
  <si>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</si>
  <si>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</si>
  <si>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</si>
  <si>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</si>
  <si>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</si>
  <si>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</si>
  <si>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</si>
  <si>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</si>
  <si>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</si>
  <si>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</si>
  <si>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</si>
  <si>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</si>
  <si>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</si>
  <si>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</si>
  <si>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</si>
  <si>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</si>
  <si>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</si>
  <si>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</si>
  <si>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</si>
  <si>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</si>
  <si>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</si>
  <si>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</si>
  <si>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</si>
  <si>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</si>
  <si>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</si>
  <si>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</si>
  <si>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</si>
  <si>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</si>
  <si>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</si>
  <si>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</si>
  <si>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</si>
  <si>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</si>
  <si>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</si>
  <si>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</si>
  <si>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</si>
  <si>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</si>
  <si>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</si>
  <si>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</si>
  <si>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</si>
  <si>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</si>
  <si>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</si>
  <si>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</si>
  <si>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</si>
  <si>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</si>
  <si>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</si>
  <si>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</si>
  <si>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</si>
  <si>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</si>
  <si>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</si>
  <si>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</si>
  <si>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</si>
  <si>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</si>
  <si>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</si>
  <si>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</si>
  <si>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</si>
  <si>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</si>
  <si>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</si>
  <si>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</si>
  <si>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</si>
  <si>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</si>
  <si>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</si>
  <si>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</si>
  <si>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</si>
  <si>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</si>
  <si>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</si>
  <si>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</si>
  <si>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</si>
  <si>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</si>
  <si>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</si>
  <si>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</si>
  <si>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</si>
  <si>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</si>
  <si>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</si>
  <si>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</si>
  <si>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</si>
  <si>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</si>
  <si>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</si>
  <si>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</si>
  <si>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</si>
  <si>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</si>
  <si>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</si>
  <si>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</si>
  <si>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</si>
  <si>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</si>
  <si>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</si>
  <si>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</si>
  <si>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</si>
  <si>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</si>
  <si>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</si>
  <si>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</si>
  <si>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</si>
  <si>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</si>
  <si>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</si>
  <si>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</si>
  <si>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</si>
  <si>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</si>
  <si>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</si>
  <si>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</si>
  <si>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</si>
  <si>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</si>
  <si>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</si>
  <si>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</si>
  <si>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</si>
  <si>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</si>
  <si>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</si>
  <si>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</si>
  <si>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</si>
  <si>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</si>
  <si>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</si>
  <si>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</si>
  <si>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</si>
  <si>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</si>
  <si>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</si>
  <si>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</si>
  <si>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</si>
  <si>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</si>
  <si>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</si>
  <si>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</si>
  <si>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</si>
  <si>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</si>
  <si>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</si>
  <si>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</si>
  <si>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</si>
  <si>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</si>
  <si>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</si>
  <si>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</si>
  <si>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</si>
  <si>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</si>
  <si>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</si>
  <si>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</si>
  <si>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</si>
  <si>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</si>
  <si>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</si>
  <si>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</si>
  <si>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</si>
  <si>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</si>
  <si>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</si>
  <si>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</si>
  <si>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</si>
  <si>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</si>
  <si>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</si>
  <si>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</si>
  <si>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</si>
  <si>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</si>
  <si>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</si>
  <si>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</si>
  <si>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</si>
  <si>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</si>
  <si>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</si>
  <si>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</si>
  <si>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</si>
  <si>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</si>
  <si>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</si>
  <si>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</si>
  <si>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</si>
  <si>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</si>
  <si>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</si>
  <si>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</si>
  <si>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</si>
  <si>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</si>
  <si>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</si>
  <si>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</si>
  <si>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</si>
  <si>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</si>
  <si>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</si>
  <si>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</si>
  <si>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</si>
  <si>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</si>
  <si>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</si>
  <si>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</si>
  <si>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</si>
  <si>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</si>
  <si>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</si>
  <si>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</si>
  <si>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</si>
  <si>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</si>
  <si>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</si>
  <si>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</si>
  <si>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</si>
  <si>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</si>
  <si>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</si>
  <si>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</si>
  <si>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</si>
  <si>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</si>
  <si>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</si>
  <si>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</si>
  <si>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</si>
  <si>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</si>
  <si>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</si>
  <si>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</si>
  <si>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</si>
  <si>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</si>
  <si>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</si>
  <si>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</si>
  <si>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</si>
  <si>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</si>
  <si>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</si>
  <si>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</si>
  <si>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</si>
  <si>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</si>
  <si>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</si>
  <si>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</si>
  <si>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</si>
  <si>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</si>
  <si>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</si>
  <si>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</si>
  <si>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</si>
  <si>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</si>
  <si>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</si>
  <si>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</si>
  <si>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</si>
  <si>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</si>
  <si>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</si>
  <si>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</si>
  <si>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</si>
  <si>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</si>
  <si>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</si>
  <si>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</si>
  <si>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</si>
  <si>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</si>
  <si>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</si>
  <si>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</si>
  <si>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</si>
  <si>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</si>
  <si>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</si>
  <si>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</si>
  <si>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</si>
  <si>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</si>
  <si>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</si>
  <si>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</si>
  <si>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</si>
  <si>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</si>
  <si>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</si>
  <si>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</si>
  <si>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</si>
  <si>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</si>
  <si>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</si>
  <si>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</si>
  <si>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</si>
  <si>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</si>
  <si>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</si>
  <si>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</si>
  <si>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</si>
  <si>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</si>
  <si>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</si>
  <si>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</si>
  <si>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</si>
  <si>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</si>
  <si>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</si>
  <si>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</si>
  <si>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</si>
  <si>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</si>
  <si>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</si>
  <si>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</si>
  <si>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</si>
  <si>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</si>
  <si>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</si>
  <si>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</si>
  <si>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</si>
  <si>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</si>
  <si>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</si>
  <si>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</si>
  <si>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</si>
  <si>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</si>
  <si>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</si>
  <si>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</si>
  <si>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</si>
  <si>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</si>
  <si>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</si>
  <si>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</si>
  <si>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</si>
  <si>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</si>
  <si>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</si>
  <si>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</si>
  <si>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</si>
  <si>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</si>
  <si>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</si>
  <si>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</si>
  <si>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</si>
  <si>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</si>
  <si>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</si>
  <si>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</si>
  <si>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</si>
  <si>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</si>
  <si>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</si>
  <si>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</si>
  <si>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</si>
  <si>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</si>
  <si>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</si>
  <si>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</si>
  <si>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</si>
  <si>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</si>
  <si>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</si>
  <si>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</si>
  <si>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</si>
  <si>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</si>
  <si>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</si>
  <si>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</si>
  <si>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</si>
  <si>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</si>
  <si>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</si>
  <si>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</si>
  <si>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</si>
  <si>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</si>
  <si>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</si>
  <si>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</si>
  <si>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</si>
  <si>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</si>
  <si>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</si>
  <si>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</si>
  <si>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</si>
  <si>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</si>
  <si>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</si>
  <si>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</si>
  <si>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</si>
  <si>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</si>
  <si>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</si>
  <si>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</si>
  <si>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</si>
  <si>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</si>
  <si>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</si>
  <si>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</si>
  <si>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</si>
  <si>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</si>
  <si>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</si>
  <si>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</si>
  <si>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</si>
  <si>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</si>
  <si>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</si>
  <si>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</si>
  <si>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</si>
  <si>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</si>
  <si>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</si>
  <si>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</si>
  <si>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</si>
  <si>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</si>
  <si>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</si>
  <si>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</si>
  <si>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</si>
  <si>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</si>
  <si>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</si>
  <si>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</si>
  <si>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</si>
  <si>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</si>
  <si>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</si>
  <si>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</si>
  <si>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</si>
  <si>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</si>
  <si>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</si>
  <si>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</si>
  <si>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</si>
  <si>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</si>
  <si>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</si>
  <si>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</si>
  <si>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</si>
  <si>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</si>
  <si>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</si>
  <si>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</si>
  <si>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</si>
  <si>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</si>
  <si>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</si>
  <si>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</si>
  <si>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</si>
  <si>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</si>
  <si>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</si>
  <si>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</si>
  <si>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</si>
  <si>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</si>
  <si>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</si>
  <si>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</si>
  <si>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</si>
  <si>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</si>
  <si>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</si>
  <si>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</si>
  <si>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</si>
  <si>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</si>
  <si>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</si>
  <si>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</si>
  <si>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</si>
  <si>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</si>
  <si>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</si>
  <si>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</si>
  <si>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</si>
  <si>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</si>
  <si>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</si>
  <si>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</si>
  <si>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</si>
  <si>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</si>
  <si>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</si>
  <si>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</si>
  <si>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</si>
  <si>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</si>
  <si>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</si>
  <si>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</si>
  <si>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</si>
  <si>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</si>
  <si>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</si>
  <si>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</si>
  <si>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</si>
  <si>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</si>
  <si>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</si>
  <si>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</si>
  <si>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</si>
  <si>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</si>
  <si>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</si>
  <si>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</si>
  <si>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</si>
  <si>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</si>
  <si>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</si>
  <si>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</si>
  <si>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</si>
  <si>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</si>
  <si>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</si>
  <si>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</si>
  <si>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</si>
  <si>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</si>
  <si>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</si>
  <si>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</si>
  <si>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</si>
  <si>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</si>
  <si>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</si>
  <si>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</si>
  <si>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</si>
  <si>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</si>
  <si>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</si>
  <si>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</si>
  <si>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</si>
  <si>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</si>
  <si>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</si>
  <si>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</si>
  <si>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</si>
  <si>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</si>
  <si>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</si>
  <si>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</si>
  <si>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</si>
  <si>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</si>
  <si>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</si>
  <si>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</si>
  <si>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</si>
  <si>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</si>
  <si>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</si>
  <si>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</si>
  <si>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</si>
  <si>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</si>
  <si>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</si>
  <si>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</si>
  <si>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</si>
  <si>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</si>
  <si>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</si>
  <si>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</si>
  <si>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</si>
  <si>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</si>
  <si>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</si>
  <si>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</si>
  <si>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</si>
  <si>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</si>
  <si>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</si>
  <si>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</si>
  <si>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</si>
  <si>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</si>
  <si>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</si>
  <si>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</si>
  <si>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</si>
  <si>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</si>
  <si>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</si>
  <si>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</si>
  <si>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</si>
  <si>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</si>
  <si>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</si>
  <si>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</si>
  <si>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</si>
  <si>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</si>
  <si>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</si>
  <si>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</si>
  <si>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</si>
  <si>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</si>
  <si>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</si>
  <si>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</si>
  <si>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</si>
  <si>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</si>
  <si>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</si>
  <si>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</si>
  <si>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</si>
  <si>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</si>
  <si>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</si>
  <si>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</si>
  <si>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</si>
  <si>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</si>
  <si>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</si>
  <si>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</si>
  <si>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</si>
  <si>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</si>
  <si>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</si>
  <si>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</si>
  <si>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</si>
  <si>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</si>
  <si>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</si>
  <si>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</si>
  <si>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</si>
  <si>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</si>
  <si>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</si>
  <si>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</si>
  <si>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</si>
  <si>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</si>
  <si>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</si>
  <si>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</si>
  <si>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</si>
  <si>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</si>
  <si>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</si>
  <si>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</si>
  <si>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</si>
  <si>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</si>
  <si>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</si>
  <si>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</si>
  <si>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</si>
  <si>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</si>
  <si>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</si>
  <si>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</si>
  <si>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</si>
  <si>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</si>
  <si>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</si>
  <si>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</si>
  <si>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</si>
  <si>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</si>
  <si>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</si>
  <si>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</si>
  <si>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</si>
  <si>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</si>
  <si>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</si>
  <si>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</si>
  <si>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</si>
  <si>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</si>
  <si>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</si>
  <si>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</si>
  <si>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</si>
  <si>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</si>
  <si>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</si>
  <si>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</si>
  <si>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</si>
  <si>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</si>
  <si>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</si>
  <si>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</si>
  <si>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</si>
  <si>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</si>
  <si>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</si>
  <si>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</si>
  <si>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</si>
  <si>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</si>
  <si>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</si>
  <si>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</si>
  <si>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</si>
  <si>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</si>
  <si>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</si>
  <si>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</si>
  <si>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</si>
  <si>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</si>
  <si>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</si>
  <si>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</si>
  <si>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</si>
  <si>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</si>
  <si>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</si>
  <si>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</si>
  <si>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</si>
  <si>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</si>
  <si>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</si>
  <si>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</si>
  <si>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</si>
  <si>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</si>
  <si>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</si>
  <si>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</si>
  <si>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</si>
  <si>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</si>
  <si>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</si>
  <si>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</si>
  <si>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</si>
  <si>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</si>
  <si>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</si>
  <si>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</si>
  <si>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</si>
  <si>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</si>
  <si>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</si>
  <si>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</si>
  <si>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</si>
  <si>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</si>
  <si>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</si>
  <si>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</si>
  <si>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</si>
  <si>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</si>
  <si>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</si>
  <si>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</si>
  <si>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</si>
  <si>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</si>
  <si>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</si>
  <si>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</si>
  <si>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</si>
  <si>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</si>
  <si>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</si>
  <si>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</si>
  <si>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</si>
  <si>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</si>
  <si>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</si>
  <si>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</si>
  <si>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</si>
  <si>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</si>
  <si>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</si>
  <si>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</si>
  <si>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</si>
  <si>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</si>
  <si>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</si>
  <si>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</si>
  <si>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</si>
  <si>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</si>
  <si>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</si>
  <si>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</si>
  <si>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</si>
  <si>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</si>
  <si>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</si>
  <si>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</si>
  <si>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</si>
  <si>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</si>
  <si>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</si>
  <si>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</si>
  <si>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</si>
  <si>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</si>
  <si>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</si>
  <si>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</si>
  <si>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</si>
  <si>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</si>
  <si>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</si>
  <si>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</si>
  <si>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</si>
  <si>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</si>
  <si>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</si>
  <si>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</si>
  <si>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</si>
  <si>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</si>
  <si>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</si>
  <si>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</si>
  <si>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</si>
  <si>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</si>
  <si>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</si>
  <si>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</si>
  <si>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</si>
  <si>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</si>
  <si>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</si>
  <si>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</si>
  <si>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</si>
  <si>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</si>
  <si>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</si>
  <si>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</si>
  <si>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</si>
  <si>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</si>
  <si>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</si>
  <si>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</si>
  <si>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</si>
  <si>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</si>
  <si>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</si>
  <si>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</si>
  <si>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</si>
  <si>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</si>
  <si>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</si>
  <si>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</si>
  <si>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</si>
  <si>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</si>
  <si>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</si>
  <si>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</si>
  <si>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</si>
  <si>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</si>
  <si>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</si>
  <si>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</si>
  <si>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</si>
  <si>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</si>
  <si>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</si>
  <si>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</si>
  <si>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</si>
  <si>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</si>
  <si>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</si>
  <si>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</si>
  <si>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</si>
  <si>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</si>
  <si>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</si>
  <si>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</si>
  <si>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</si>
  <si>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</si>
  <si>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</si>
  <si>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</si>
  <si>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</si>
  <si>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</si>
  <si>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</si>
  <si>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</si>
  <si>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</si>
  <si>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</si>
  <si>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</si>
  <si>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</si>
  <si>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</si>
  <si>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</si>
  <si>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</si>
  <si>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</si>
  <si>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</si>
  <si>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</si>
  <si>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</si>
  <si>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</si>
  <si>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</si>
  <si>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</si>
  <si>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</si>
  <si>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</si>
  <si>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</si>
  <si>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</si>
  <si>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</si>
  <si>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</si>
  <si>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</si>
  <si>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</si>
  <si>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</si>
  <si>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</si>
  <si>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</si>
  <si>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</si>
  <si>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</si>
  <si>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</si>
  <si>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</si>
  <si>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</si>
  <si>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</si>
  <si>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</si>
  <si>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</si>
  <si>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</si>
  <si>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</si>
  <si>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</si>
  <si>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</si>
  <si>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</si>
  <si>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</si>
  <si>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</si>
  <si>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</si>
  <si>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</si>
  <si>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</si>
  <si>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</si>
  <si>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</si>
  <si>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</si>
  <si>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</si>
  <si>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</si>
  <si>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</si>
  <si>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</si>
  <si>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</si>
  <si>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</si>
  <si>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</si>
  <si>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</si>
  <si>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</si>
  <si>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</si>
  <si>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</si>
  <si>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</si>
  <si>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</si>
  <si>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</si>
  <si>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</si>
  <si>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</si>
  <si>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</si>
  <si>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</si>
  <si>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</si>
  <si>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</si>
  <si>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</si>
  <si>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</si>
  <si>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</si>
  <si>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</si>
  <si>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</si>
  <si>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</si>
  <si>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</si>
  <si>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</si>
  <si>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</si>
  <si>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</si>
  <si>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</si>
  <si>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</si>
  <si>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</si>
  <si>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</si>
  <si>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</si>
  <si>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</si>
  <si>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</si>
  <si>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</si>
  <si>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</si>
  <si>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</si>
  <si>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</si>
  <si>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</si>
  <si>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</si>
  <si>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</si>
  <si>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</si>
  <si>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</si>
  <si>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</si>
  <si>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</si>
  <si>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</si>
  <si>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</si>
  <si>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</si>
  <si>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</si>
  <si>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</si>
  <si>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</si>
  <si>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</si>
  <si>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</si>
  <si>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</si>
  <si>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</si>
  <si>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</si>
  <si>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</si>
  <si>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</si>
  <si>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</si>
  <si>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</si>
  <si>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</si>
  <si>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</si>
  <si>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</si>
  <si>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</si>
  <si>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</si>
  <si>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</si>
  <si>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</si>
  <si>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</si>
  <si>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</si>
  <si>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</si>
  <si>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</si>
  <si>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</si>
  <si>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</si>
  <si>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</si>
  <si>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</si>
  <si>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</si>
  <si>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</si>
  <si>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</si>
  <si>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</si>
  <si>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</si>
  <si>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</si>
  <si>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</si>
  <si>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</si>
  <si>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</si>
  <si>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</si>
  <si>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</si>
  <si>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</si>
  <si>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</si>
  <si>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</si>
  <si>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</si>
  <si>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</si>
  <si>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</si>
  <si>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</si>
  <si>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</si>
  <si>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</si>
  <si>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</si>
  <si>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</si>
  <si>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</si>
  <si>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</si>
  <si>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</si>
  <si>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</si>
  <si>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</si>
  <si>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</si>
  <si>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</si>
  <si>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</si>
  <si>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</si>
  <si>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</si>
  <si>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</si>
  <si>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</si>
  <si>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</si>
  <si>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</si>
  <si>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</si>
  <si>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</si>
  <si>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</si>
  <si>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</si>
  <si>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</si>
  <si>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</si>
  <si>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</si>
  <si>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</si>
  <si>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</si>
  <si>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</si>
  <si>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</si>
  <si>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</si>
  <si>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</si>
  <si>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</si>
  <si>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</si>
  <si>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</si>
  <si>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</si>
  <si>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</si>
  <si>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</si>
  <si>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</si>
  <si>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</si>
  <si>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</si>
  <si>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</si>
  <si>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</si>
  <si>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</si>
  <si>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</si>
  <si>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</si>
  <si>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</si>
  <si>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</si>
  <si>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</si>
  <si>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</si>
  <si>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</si>
  <si>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</si>
  <si>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</si>
  <si>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</si>
  <si>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</si>
  <si>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</si>
  <si>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</si>
  <si>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</si>
  <si>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</si>
  <si>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</si>
  <si>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</si>
  <si>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</si>
  <si>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</si>
  <si>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</si>
  <si>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</si>
  <si>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</si>
  <si>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</si>
  <si>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</si>
  <si>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</si>
  <si>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</si>
  <si>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</si>
  <si>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</si>
  <si>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</si>
  <si>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</si>
  <si>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</si>
  <si>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</si>
  <si>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</si>
  <si>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</si>
  <si>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</si>
  <si>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</si>
  <si>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</si>
  <si>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</si>
  <si>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</si>
  <si>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</si>
  <si>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</si>
  <si>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</si>
  <si>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</si>
  <si>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</si>
  <si>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</si>
  <si>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</si>
  <si>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</si>
  <si>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</si>
  <si>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</si>
  <si>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</si>
  <si>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</si>
  <si>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</si>
  <si>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</si>
  <si>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</si>
  <si>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</si>
  <si>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</si>
  <si>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</si>
  <si>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</si>
  <si>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</si>
  <si>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</si>
  <si>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</si>
  <si>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</si>
  <si>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</si>
  <si>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</si>
  <si>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</si>
  <si>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</si>
  <si>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</si>
  <si>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</si>
  <si>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</si>
  <si>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</si>
  <si>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</si>
  <si>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</si>
  <si>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</si>
  <si>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</si>
  <si>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</si>
  <si>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</si>
  <si>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</si>
  <si>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</si>
  <si>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</si>
  <si>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</si>
  <si>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</si>
  <si>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</si>
  <si>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</si>
  <si>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</si>
  <si>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</si>
  <si>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</si>
  <si>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</si>
  <si>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</si>
  <si>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</si>
  <si>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</si>
  <si>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</si>
  <si>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</si>
  <si>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</si>
  <si>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</si>
  <si>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</si>
  <si>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</si>
  <si>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</si>
  <si>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</si>
  <si>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</si>
  <si>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</si>
  <si>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</si>
  <si>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</si>
  <si>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</si>
  <si>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</si>
  <si>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</si>
  <si>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</si>
  <si>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</si>
  <si>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</si>
  <si>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</si>
  <si>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</si>
  <si>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</si>
  <si>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</si>
  <si>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</si>
  <si>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</si>
  <si>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</si>
  <si>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</si>
  <si>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</si>
  <si>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</si>
  <si>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</si>
  <si>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</si>
  <si>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</si>
  <si>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</si>
  <si>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</si>
  <si>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</si>
  <si>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</si>
  <si>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</si>
  <si>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</si>
  <si>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</si>
  <si>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</si>
  <si>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</si>
  <si>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</si>
  <si>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</si>
  <si>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</si>
  <si>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</si>
  <si>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</si>
  <si>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</si>
  <si>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</si>
  <si>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</si>
  <si>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</si>
  <si>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</si>
  <si>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</si>
  <si>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</si>
  <si>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</si>
  <si>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</si>
  <si>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</si>
  <si>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</si>
  <si>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</si>
  <si>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</si>
  <si>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</si>
  <si>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</si>
  <si>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</si>
  <si>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</si>
  <si>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</si>
  <si>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</si>
  <si>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</si>
  <si>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</si>
  <si>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</si>
  <si>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</si>
  <si>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</si>
  <si>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</si>
  <si>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</si>
  <si>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</si>
  <si>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</si>
  <si>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</si>
  <si>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</si>
  <si>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</si>
  <si>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</si>
  <si>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</si>
  <si>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</si>
  <si>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</si>
  <si>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</si>
  <si>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</si>
  <si>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</si>
  <si>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</si>
  <si>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</si>
  <si>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</si>
  <si>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</si>
  <si>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</si>
  <si>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</si>
  <si>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</si>
  <si>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</si>
  <si>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</si>
  <si>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</si>
  <si>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</si>
  <si>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</si>
  <si>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</si>
  <si>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</si>
  <si>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</si>
  <si>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</si>
  <si>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</si>
  <si>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</si>
  <si>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</si>
  <si>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</si>
  <si>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</si>
  <si>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</si>
  <si>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</si>
  <si>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</si>
  <si>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</si>
  <si>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</si>
  <si>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</si>
  <si>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</si>
  <si>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</si>
  <si>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</si>
  <si>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</si>
  <si>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</si>
  <si>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</si>
  <si>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</si>
  <si>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</si>
  <si>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</si>
  <si>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</si>
  <si>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</si>
  <si>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</si>
  <si>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</si>
  <si>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</si>
  <si>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</si>
  <si>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</si>
  <si>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</si>
  <si>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</si>
  <si>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</si>
  <si>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</si>
  <si>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</si>
  <si>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</si>
  <si>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</si>
  <si>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</si>
  <si>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</si>
  <si>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</si>
  <si>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</si>
  <si>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</si>
  <si>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</si>
  <si>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</si>
  <si>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</si>
  <si>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</si>
  <si>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</si>
  <si>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</si>
  <si>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</si>
  <si>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</si>
  <si>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</si>
  <si>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</si>
  <si>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</si>
  <si>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</si>
  <si>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</si>
  <si>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</si>
  <si>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</si>
  <si>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</si>
  <si>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</si>
  <si>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</si>
  <si>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</si>
  <si>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</si>
  <si>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</si>
  <si>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</si>
  <si>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</si>
  <si>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</si>
  <si>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</si>
  <si>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</si>
  <si>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</si>
  <si>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</si>
  <si>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</si>
  <si>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</si>
  <si>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</si>
  <si>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</si>
  <si>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</si>
  <si>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</si>
  <si>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</si>
  <si>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</si>
  <si>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</si>
  <si>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</si>
  <si>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</si>
  <si>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</si>
  <si>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</si>
  <si>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</si>
  <si>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</si>
  <si>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</si>
  <si>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</si>
  <si>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</si>
  <si>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</si>
  <si>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</si>
  <si>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</si>
  <si>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</si>
  <si>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</si>
  <si>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</si>
  <si>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</si>
  <si>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</si>
  <si>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</si>
  <si>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</si>
  <si>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</si>
  <si>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</si>
  <si>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</si>
  <si>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</si>
  <si>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</si>
  <si>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</si>
  <si>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</si>
  <si>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</si>
  <si>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</si>
  <si>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</si>
  <si>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</si>
  <si>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</si>
  <si>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</si>
  <si>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</si>
  <si>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</si>
  <si>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</si>
  <si>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</si>
  <si>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</si>
  <si>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</si>
  <si>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</si>
  <si>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</si>
  <si>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</si>
  <si>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</si>
  <si>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</si>
  <si>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</si>
  <si>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</si>
  <si>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</si>
  <si>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</si>
  <si>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</si>
  <si>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</si>
  <si>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</si>
  <si>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</si>
  <si>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</si>
  <si>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</si>
  <si>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</si>
  <si>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</si>
  <si>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</si>
  <si>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</si>
  <si>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</si>
  <si>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</si>
  <si>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</si>
  <si>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</si>
  <si>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</si>
  <si>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</si>
  <si>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</si>
  <si>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</si>
  <si>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</si>
  <si>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</si>
  <si>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</si>
  <si>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</si>
  <si>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</si>
  <si>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</si>
  <si>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</si>
  <si>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</si>
  <si>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</si>
  <si>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</si>
  <si>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</si>
  <si>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</si>
  <si>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</si>
  <si>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</si>
  <si>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</si>
  <si>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</si>
  <si>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</si>
  <si>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</si>
  <si>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</si>
  <si>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</si>
  <si>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</si>
  <si>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</si>
  <si>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</si>
  <si>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</si>
  <si>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</si>
  <si>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</si>
  <si>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</si>
  <si>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</si>
  <si>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</si>
  <si>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</si>
  <si>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</si>
  <si>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</si>
  <si>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</si>
  <si>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</si>
  <si>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</si>
  <si>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</si>
  <si>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</si>
  <si>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</si>
  <si>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</si>
  <si>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</si>
  <si>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</si>
  <si>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</si>
  <si>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</si>
  <si>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</si>
  <si>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</si>
  <si>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</si>
  <si>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</si>
  <si>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</si>
  <si>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</si>
  <si>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</si>
  <si>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</si>
  <si>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</si>
  <si>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</si>
  <si>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</si>
  <si>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</si>
  <si>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</si>
  <si>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</si>
  <si>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</si>
  <si>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</si>
  <si>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</si>
  <si>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</si>
  <si>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</si>
  <si>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</si>
  <si>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</si>
  <si>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</si>
  <si>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</si>
  <si>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</si>
  <si>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</si>
  <si>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</si>
  <si>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</si>
  <si>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</si>
  <si>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</si>
  <si>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</si>
  <si>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</si>
  <si>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</si>
  <si>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</si>
  <si>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</si>
  <si>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</si>
  <si>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</si>
  <si>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</si>
  <si>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</si>
  <si>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</si>
  <si>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</si>
  <si>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</si>
  <si>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</si>
  <si>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</si>
  <si>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</si>
  <si>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</si>
  <si>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</si>
  <si>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</si>
  <si>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</si>
  <si>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</si>
  <si>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</si>
  <si>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</si>
  <si>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</si>
  <si>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</si>
  <si>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</si>
  <si>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</si>
  <si>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</si>
  <si>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</si>
  <si>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</si>
  <si>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</si>
  <si>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</si>
  <si>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</si>
  <si>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</si>
  <si>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</si>
  <si>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</si>
  <si>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</si>
  <si>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</si>
  <si>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</si>
  <si>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</si>
  <si>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</si>
  <si>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</si>
  <si>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</si>
  <si>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</si>
  <si>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</si>
  <si>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</si>
  <si>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</si>
  <si>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</si>
  <si>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</si>
  <si>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</si>
  <si>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</si>
  <si>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</si>
  <si>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</si>
  <si>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</si>
  <si>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</si>
  <si>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</si>
  <si>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</si>
  <si>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</si>
  <si>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</si>
  <si>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</si>
  <si>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</si>
  <si>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</si>
  <si>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</si>
  <si>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</si>
  <si>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</si>
  <si>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</si>
  <si>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</si>
  <si>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</si>
  <si>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</si>
  <si>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</si>
  <si>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</si>
  <si>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</si>
  <si>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</si>
  <si>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</si>
  <si>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</si>
  <si>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</si>
  <si>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</si>
  <si>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</si>
  <si>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</si>
  <si>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</si>
  <si>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</si>
  <si>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</si>
  <si>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</si>
  <si>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</si>
  <si>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</si>
  <si>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</si>
  <si>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</si>
  <si>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</si>
  <si>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</si>
  <si>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</si>
  <si>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</si>
  <si>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</si>
  <si>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</si>
  <si>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</si>
  <si>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</si>
  <si>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</si>
  <si>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</si>
  <si>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</si>
  <si>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</si>
  <si>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</si>
  <si>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</si>
  <si>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</si>
  <si>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</si>
  <si>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</si>
  <si>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</si>
  <si>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</si>
  <si>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</si>
  <si>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</si>
  <si>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</si>
  <si>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</si>
  <si>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</si>
  <si>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</si>
  <si>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</si>
  <si>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</si>
  <si>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</si>
  <si>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</si>
  <si>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</si>
  <si>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</si>
  <si>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</si>
  <si>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</si>
  <si>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</si>
  <si>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</si>
  <si>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</si>
  <si>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</si>
  <si>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</si>
  <si>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</si>
  <si>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</si>
  <si>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</si>
  <si>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</si>
  <si>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</si>
  <si>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</si>
  <si>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</si>
  <si>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</si>
  <si>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</si>
  <si>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</si>
  <si>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</si>
  <si>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</si>
  <si>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</si>
  <si>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</si>
  <si>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</si>
  <si>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</si>
  <si>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</si>
  <si>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</si>
  <si>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</si>
  <si>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</si>
  <si>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</si>
  <si>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</si>
  <si>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</si>
  <si>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</si>
  <si>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</si>
  <si>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</si>
  <si>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</si>
  <si>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</si>
  <si>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</si>
  <si>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</si>
  <si>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</si>
  <si>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</si>
  <si>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</si>
  <si>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</si>
  <si>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</si>
  <si>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</si>
  <si>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</si>
  <si>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</si>
  <si>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</si>
  <si>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</si>
  <si>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</si>
  <si>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</si>
  <si>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</si>
  <si>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</si>
  <si>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</si>
  <si>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</si>
  <si>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</si>
  <si>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</si>
  <si>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</si>
  <si>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</si>
  <si>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</si>
  <si>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</si>
  <si>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</si>
  <si>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</si>
  <si>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</si>
  <si>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</si>
  <si>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</si>
  <si>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</si>
  <si>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</si>
  <si>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</si>
  <si>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</si>
  <si>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</si>
  <si>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</si>
  <si>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</si>
  <si>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</si>
  <si>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</si>
  <si>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</si>
  <si>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</si>
  <si>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</si>
  <si>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</si>
  <si>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</si>
  <si>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</si>
  <si>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</si>
  <si>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</si>
  <si>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</si>
  <si>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</si>
  <si>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</si>
  <si>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</si>
  <si>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</si>
  <si>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</si>
  <si>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</si>
  <si>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</si>
  <si>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</si>
  <si>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</si>
  <si>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</si>
  <si>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</si>
  <si>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</si>
  <si>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</si>
  <si>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</si>
  <si>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</si>
  <si>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</si>
  <si>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</si>
  <si>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</si>
  <si>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</si>
  <si>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</si>
  <si>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</si>
  <si>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</si>
  <si>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</si>
  <si>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</si>
  <si>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</si>
  <si>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</si>
  <si>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</si>
  <si>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</si>
  <si>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</si>
  <si>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</si>
  <si>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</si>
  <si>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</si>
  <si>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</si>
  <si>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</si>
  <si>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</si>
  <si>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</si>
  <si>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</si>
  <si>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</si>
  <si>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</si>
  <si>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</si>
  <si>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</si>
  <si>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</si>
  <si>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</si>
  <si>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</si>
  <si>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</si>
  <si>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</si>
  <si>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</si>
  <si>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</si>
  <si>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</si>
  <si>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</si>
  <si>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</si>
  <si>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</si>
  <si>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</si>
  <si>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</si>
  <si>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</si>
  <si>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</si>
  <si>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</si>
  <si>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</si>
  <si>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</si>
  <si>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</si>
  <si>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</si>
  <si>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</si>
  <si>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</si>
  <si>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</si>
  <si>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</si>
  <si>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</si>
  <si>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</si>
  <si>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</si>
  <si>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</si>
  <si>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</si>
  <si>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</si>
  <si>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</si>
  <si>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</si>
  <si>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</si>
  <si>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</si>
  <si>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</si>
  <si>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</si>
  <si>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</si>
  <si>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</si>
  <si>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</si>
  <si>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</si>
  <si>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</si>
  <si>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</si>
  <si>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</si>
  <si>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</si>
  <si>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</si>
  <si>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</si>
  <si>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</si>
  <si>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</si>
  <si>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</si>
  <si>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</si>
  <si>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</si>
  <si>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</si>
  <si>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</si>
  <si>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</si>
  <si>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</si>
  <si>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</si>
  <si>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</si>
  <si>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</si>
  <si>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</si>
  <si>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</si>
  <si>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</si>
  <si>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</si>
  <si>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</si>
  <si>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</si>
  <si>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</si>
  <si>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</si>
  <si>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</si>
  <si>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</si>
  <si>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</si>
  <si>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</si>
  <si>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</si>
  <si>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</si>
  <si>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</si>
  <si>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</si>
  <si>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</si>
  <si>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</si>
  <si>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</si>
  <si>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</si>
  <si>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</si>
  <si>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</si>
  <si>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</si>
  <si>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</si>
  <si>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</si>
  <si>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</si>
  <si>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</si>
  <si>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</si>
  <si>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</si>
  <si>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</si>
  <si>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</si>
  <si>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</si>
  <si>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</si>
  <si>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</si>
  <si>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</si>
  <si>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</si>
  <si>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</si>
  <si>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</si>
  <si>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</si>
  <si>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</si>
  <si>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</si>
  <si>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</si>
  <si>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</si>
  <si>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</si>
  <si>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</si>
  <si>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</si>
  <si>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</si>
  <si>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</si>
  <si>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</si>
  <si>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</si>
  <si>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</si>
  <si>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</si>
  <si>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</si>
  <si>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</si>
  <si>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</si>
  <si>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</si>
  <si>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</si>
  <si>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</si>
  <si>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</si>
  <si>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</si>
  <si>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</si>
  <si>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</si>
  <si>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</si>
  <si>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</si>
  <si>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</si>
  <si>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</si>
  <si>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</si>
  <si>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</si>
  <si>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</si>
  <si>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</si>
  <si>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</si>
  <si>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</si>
  <si>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</si>
  <si>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</si>
  <si>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</si>
  <si>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</si>
  <si>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</si>
  <si>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</si>
  <si>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</si>
  <si>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</si>
  <si>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</si>
  <si>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</si>
  <si>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</si>
  <si>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</si>
  <si>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</si>
  <si>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</si>
  <si>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</si>
  <si>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</si>
  <si>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</si>
  <si>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</si>
  <si>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</si>
  <si>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</si>
  <si>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</si>
  <si>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</si>
  <si>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</si>
  <si>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</si>
  <si>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</si>
  <si>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</si>
  <si>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</si>
  <si>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</si>
  <si>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</si>
  <si>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</si>
  <si>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</si>
  <si>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</si>
  <si>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</si>
  <si>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</si>
  <si>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</si>
  <si>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</si>
  <si>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</si>
  <si>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</si>
  <si>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</si>
  <si>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</si>
  <si>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</si>
  <si>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</si>
  <si>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</si>
  <si>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</si>
  <si>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</si>
  <si>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</si>
  <si>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</si>
  <si>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</si>
  <si>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</si>
  <si>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</si>
  <si>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</si>
  <si>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</si>
  <si>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</si>
  <si>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</si>
  <si>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</si>
  <si>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</si>
  <si>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</si>
  <si>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</si>
  <si>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</si>
  <si>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</si>
  <si>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</si>
  <si>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</si>
  <si>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</si>
  <si>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</si>
  <si>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</si>
  <si>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</si>
  <si>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</si>
  <si>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</si>
  <si>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</si>
  <si>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</si>
  <si>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</si>
  <si>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</si>
  <si>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</si>
  <si>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</si>
  <si>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</si>
  <si>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</si>
  <si>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</si>
  <si>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</si>
  <si>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</si>
  <si>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</si>
  <si>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</si>
  <si>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</si>
  <si>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</si>
  <si>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</si>
  <si>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</si>
  <si>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</si>
  <si>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</si>
  <si>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</si>
  <si>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</si>
  <si>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</si>
  <si>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</si>
  <si>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</si>
  <si>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</si>
  <si>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</si>
  <si>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</si>
  <si>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</si>
  <si>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</si>
  <si>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</si>
  <si>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</si>
  <si>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</si>
  <si>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</si>
  <si>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</si>
  <si>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</si>
  <si>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</si>
  <si>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</si>
  <si>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</si>
  <si>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</si>
  <si>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</si>
  <si>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</si>
  <si>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</si>
  <si>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</si>
  <si>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</si>
  <si>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</si>
  <si>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</si>
  <si>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</si>
  <si>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</si>
  <si>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</si>
  <si>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</si>
  <si>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</si>
  <si>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</si>
  <si>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</si>
  <si>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</si>
  <si>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</si>
  <si>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</si>
  <si>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</si>
  <si>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</si>
  <si>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</si>
  <si>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</si>
  <si>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</si>
  <si>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</si>
  <si>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</si>
  <si>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</si>
  <si>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</si>
  <si>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</si>
  <si>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</si>
  <si>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</si>
  <si>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</si>
  <si>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</si>
  <si>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</si>
  <si>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</si>
  <si>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</si>
  <si>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</si>
  <si>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</si>
  <si>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</si>
  <si>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</si>
  <si>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</si>
  <si>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</si>
  <si>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</si>
  <si>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</si>
  <si>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</si>
  <si>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</si>
  <si>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</si>
  <si>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</si>
  <si>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</si>
  <si>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</si>
  <si>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</si>
  <si>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</si>
  <si>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</si>
  <si>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</si>
  <si>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</si>
  <si>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</si>
  <si>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</si>
  <si>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</si>
  <si>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</si>
  <si>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</si>
  <si>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</si>
  <si>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</si>
  <si>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</si>
  <si>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</si>
  <si>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</si>
  <si>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</si>
  <si>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</si>
  <si>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</si>
  <si>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</si>
  <si>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</si>
  <si>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</si>
  <si>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</si>
  <si>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</si>
  <si>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</si>
  <si>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</si>
  <si>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</si>
  <si>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</si>
  <si>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</si>
  <si>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</si>
  <si>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</si>
  <si>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</si>
  <si>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</si>
  <si>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</si>
  <si>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</si>
  <si>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</si>
  <si>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</si>
  <si>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</si>
  <si>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</si>
  <si>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</si>
  <si>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</si>
  <si>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</si>
  <si>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</si>
  <si>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</si>
  <si>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</si>
  <si>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</si>
  <si>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</si>
  <si>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</si>
  <si>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</si>
  <si>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</si>
  <si>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</si>
  <si>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</si>
  <si>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</si>
  <si>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</si>
  <si>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</si>
  <si>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</si>
  <si>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</si>
  <si>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</si>
  <si>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</si>
  <si>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</si>
  <si>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</si>
  <si>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</si>
  <si>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</si>
  <si>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</si>
  <si>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</si>
  <si>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</si>
  <si>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</si>
  <si>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</si>
  <si>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</si>
  <si>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</si>
  <si>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</si>
  <si>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</si>
  <si>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</si>
  <si>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</si>
  <si>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</si>
  <si>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</si>
  <si>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</si>
  <si>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</si>
  <si>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</si>
  <si>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</si>
  <si>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</si>
  <si>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</si>
  <si>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</si>
  <si>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</si>
  <si>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</si>
  <si>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</si>
  <si>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</si>
  <si>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</si>
  <si>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</si>
  <si>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</si>
  <si>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</si>
  <si>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</si>
  <si>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</si>
  <si>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</si>
  <si>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</si>
  <si>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</si>
  <si>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</si>
  <si>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</si>
  <si>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</si>
  <si>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</si>
  <si>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</si>
  <si>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</si>
  <si>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</si>
  <si>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</si>
  <si>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</si>
  <si>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</si>
  <si>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</si>
  <si>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</si>
  <si>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</si>
  <si>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</si>
  <si>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</si>
  <si>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</si>
  <si>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</si>
  <si>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</si>
  <si>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</si>
  <si>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</si>
  <si>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</si>
  <si>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</si>
  <si>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</si>
  <si>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</si>
  <si>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</si>
  <si>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</si>
  <si>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</si>
  <si>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</si>
  <si>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</si>
  <si>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</si>
  <si>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</si>
  <si>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</si>
  <si>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</si>
  <si>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</si>
  <si>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</si>
  <si>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</si>
  <si>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</si>
  <si>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</si>
  <si>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</si>
  <si>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</si>
  <si>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</si>
  <si>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</si>
  <si>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</si>
  <si>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</si>
  <si>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</si>
  <si>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</si>
  <si>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</si>
  <si>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</si>
  <si>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</si>
  <si>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</si>
  <si>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</si>
  <si>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</si>
  <si>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</si>
  <si>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</si>
  <si>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</si>
  <si>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</si>
  <si>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</si>
  <si>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</si>
  <si>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</si>
  <si>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</si>
  <si>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</si>
  <si>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</si>
  <si>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</si>
  <si>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</si>
  <si>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</si>
  <si>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</si>
  <si>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</si>
  <si>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</si>
  <si>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</si>
  <si>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</si>
  <si>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</si>
  <si>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</si>
  <si>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</si>
  <si>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</si>
  <si>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</si>
  <si>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</si>
  <si>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</si>
  <si>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</si>
  <si>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</si>
  <si>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</si>
  <si>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</si>
  <si>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</si>
  <si>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</si>
  <si>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</si>
  <si>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</si>
  <si>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</si>
  <si>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</si>
  <si>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</si>
  <si>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</si>
  <si>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</si>
  <si>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</si>
  <si>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</si>
  <si>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</si>
  <si>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</si>
  <si>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</si>
  <si>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</si>
  <si>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</si>
  <si>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</si>
  <si>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</si>
  <si>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</si>
  <si>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</si>
  <si>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</si>
  <si>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</si>
  <si>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</si>
  <si>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</si>
  <si>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</si>
  <si>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</si>
  <si>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</si>
  <si>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</si>
  <si>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</si>
  <si>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</si>
  <si>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</si>
  <si>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</si>
  <si>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</si>
  <si>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</si>
  <si>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</si>
  <si>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</si>
  <si>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</si>
  <si>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</si>
  <si>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</si>
  <si>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</si>
  <si>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</si>
  <si>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</si>
  <si>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</si>
  <si>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</si>
  <si>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</si>
  <si>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</si>
  <si>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</si>
  <si>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</si>
  <si>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</si>
  <si>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</si>
  <si>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</si>
  <si>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</si>
  <si>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</si>
  <si>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</si>
  <si>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</si>
  <si>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</si>
  <si>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</si>
  <si>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</si>
  <si>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</si>
  <si>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</si>
  <si>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</si>
  <si>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</si>
  <si>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</si>
  <si>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</si>
  <si>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</si>
  <si>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</si>
  <si>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</si>
  <si>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</si>
  <si>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</si>
  <si>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</si>
  <si>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</si>
  <si>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</si>
  <si>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</si>
  <si>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</si>
  <si>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</si>
  <si>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</si>
  <si>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</si>
  <si>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</si>
  <si>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</si>
  <si>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</si>
  <si>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</si>
  <si>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</si>
  <si>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</si>
  <si>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</si>
  <si>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</si>
  <si>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</si>
  <si>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</si>
  <si>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</si>
  <si>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</si>
  <si>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</si>
  <si>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</si>
  <si>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</si>
  <si>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</si>
  <si>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</si>
  <si>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</si>
  <si>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</si>
  <si>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</si>
  <si>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</si>
  <si>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</si>
  <si>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</si>
  <si>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</si>
  <si>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</si>
  <si>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</si>
  <si>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</si>
  <si>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</si>
  <si>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</si>
  <si>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</si>
  <si>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</si>
  <si>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</si>
  <si>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</si>
  <si>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</si>
  <si>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</si>
  <si>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</si>
  <si>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</si>
  <si>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</si>
  <si>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</si>
  <si>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</si>
  <si>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</si>
  <si>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</si>
  <si>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</si>
  <si>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</si>
  <si>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</si>
  <si>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</si>
  <si>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</si>
  <si>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</si>
  <si>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</si>
  <si>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</si>
  <si>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</si>
  <si>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</si>
  <si>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</si>
  <si>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</si>
  <si>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</si>
  <si>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</si>
  <si>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</si>
  <si>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</si>
  <si>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</si>
  <si>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</si>
  <si>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</si>
  <si>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</si>
  <si>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</si>
  <si>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</si>
  <si>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</si>
  <si>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</si>
  <si>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</si>
  <si>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</si>
  <si>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</si>
  <si>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</si>
  <si>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</si>
  <si>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</si>
  <si>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</si>
  <si>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</si>
  <si>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</si>
  <si>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</si>
  <si>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</si>
  <si>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</si>
  <si>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</si>
  <si>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</si>
  <si>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</si>
  <si>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</si>
  <si>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</si>
  <si>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</si>
  <si>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</si>
  <si>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</si>
  <si>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</si>
  <si>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</si>
  <si>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</si>
  <si>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</si>
  <si>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</si>
  <si>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</si>
  <si>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</si>
  <si>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</si>
  <si>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</si>
  <si>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</si>
  <si>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</si>
  <si>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</si>
  <si>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</si>
  <si>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</si>
  <si>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</si>
  <si>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</si>
  <si>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</si>
  <si>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</si>
  <si>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</si>
  <si>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</si>
  <si>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</si>
  <si>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</si>
  <si>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</si>
  <si>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</si>
  <si>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</si>
  <si>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</si>
  <si>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</si>
  <si>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</si>
  <si>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</si>
  <si>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</si>
  <si>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</si>
  <si>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</si>
  <si>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</si>
  <si>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</si>
  <si>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</si>
  <si>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</si>
  <si>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</si>
  <si>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</si>
  <si>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</si>
  <si>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</si>
  <si>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</si>
  <si>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</si>
  <si>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</si>
  <si>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</si>
  <si>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</si>
  <si>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</si>
  <si>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</si>
  <si>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</si>
  <si>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</si>
  <si>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</si>
  <si>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</si>
  <si>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</si>
  <si>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</si>
  <si>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</si>
  <si>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</si>
  <si>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</si>
  <si>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</si>
  <si>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</si>
  <si>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</si>
  <si>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</si>
  <si>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</si>
  <si>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</si>
  <si>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</si>
  <si>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</si>
  <si>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</si>
  <si>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</si>
  <si>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</si>
  <si>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</si>
  <si>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</si>
  <si>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</si>
  <si>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</si>
  <si>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</si>
  <si>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</si>
  <si>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</si>
  <si>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</si>
  <si>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</si>
  <si>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</si>
  <si>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</si>
  <si>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</si>
  <si>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</si>
  <si>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</si>
  <si>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</si>
  <si>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</si>
  <si>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</si>
  <si>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</si>
  <si>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</si>
  <si>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</si>
  <si>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</si>
  <si>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</si>
  <si>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</si>
  <si>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</si>
  <si>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</si>
  <si>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</si>
  <si>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</si>
  <si>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</si>
  <si>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</si>
  <si>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</si>
  <si>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</si>
  <si>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</si>
  <si>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</si>
  <si>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</si>
  <si>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</si>
  <si>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</si>
  <si>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</si>
  <si>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</si>
  <si>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</si>
  <si>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</si>
  <si>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</si>
  <si>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</si>
  <si>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</si>
  <si>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</si>
  <si>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</si>
  <si>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</si>
  <si>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</si>
  <si>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</si>
  <si>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</si>
  <si>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</si>
  <si>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</si>
  <si>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</si>
  <si>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</si>
  <si>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</si>
  <si>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</si>
  <si>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</si>
  <si>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</si>
  <si>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</si>
  <si>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</si>
  <si>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</si>
  <si>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</si>
  <si>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</si>
  <si>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</si>
  <si>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</si>
  <si>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</si>
  <si>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</si>
  <si>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</si>
  <si>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</si>
  <si>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</si>
  <si>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</si>
  <si>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</si>
  <si>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</si>
  <si>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</si>
  <si>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</si>
  <si>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</si>
  <si>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</si>
  <si>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</si>
  <si>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</si>
  <si>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</si>
  <si>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</si>
  <si>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</si>
  <si>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</si>
  <si>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</si>
  <si>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</si>
  <si>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</si>
  <si>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</si>
  <si>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</si>
  <si>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</si>
  <si>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</si>
  <si>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</si>
  <si>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</si>
  <si>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</si>
  <si>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</si>
  <si>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</si>
  <si>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</si>
  <si>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</si>
  <si>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</si>
  <si>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</si>
  <si>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</si>
  <si>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</si>
  <si>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</si>
  <si>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</si>
  <si>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</si>
  <si>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</si>
  <si>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</si>
  <si>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</si>
  <si>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</si>
  <si>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</si>
  <si>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</si>
  <si>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</si>
  <si>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</si>
  <si>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</si>
  <si>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</si>
  <si>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</si>
  <si>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</si>
  <si>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</si>
  <si>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</si>
  <si>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</si>
  <si>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</si>
  <si>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</si>
  <si>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</si>
  <si>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</si>
  <si>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</si>
  <si>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</si>
  <si>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</si>
  <si>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</si>
  <si>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</si>
  <si>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</si>
  <si>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</si>
  <si>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</si>
  <si>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</si>
  <si>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</si>
  <si>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</si>
  <si>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</si>
  <si>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</si>
  <si>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</si>
  <si>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</si>
  <si>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</si>
  <si>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</si>
  <si>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</si>
  <si>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</si>
  <si>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</si>
  <si>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</si>
  <si>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</si>
  <si>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</si>
  <si>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</si>
  <si>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</si>
  <si>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</si>
  <si>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</si>
  <si>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</si>
  <si>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</si>
  <si>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</si>
  <si>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</si>
  <si>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</si>
  <si>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</si>
  <si>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</si>
  <si>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</si>
  <si>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</si>
  <si>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</si>
  <si>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</si>
  <si>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</si>
  <si>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</si>
  <si>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</si>
  <si>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</si>
  <si>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</si>
  <si>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</si>
  <si>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</si>
  <si>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</si>
  <si>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</si>
  <si>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</si>
  <si>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</si>
  <si>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</si>
  <si>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</si>
  <si>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</si>
  <si>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</si>
  <si>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</si>
  <si>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</si>
  <si>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</si>
  <si>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</si>
  <si>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</si>
  <si>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</si>
  <si>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</si>
  <si>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</si>
  <si>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</si>
  <si>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</si>
  <si>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</si>
  <si>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</si>
  <si>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</si>
  <si>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</si>
  <si>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</si>
  <si>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</si>
  <si>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</si>
  <si>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</si>
  <si>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</si>
  <si>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</si>
  <si>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</si>
  <si>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</si>
  <si>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</si>
  <si>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</si>
  <si>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</si>
  <si>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</si>
  <si>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</si>
  <si>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</si>
  <si>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</si>
  <si>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</si>
  <si>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</si>
  <si>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</si>
  <si>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</si>
  <si>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</si>
  <si>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</si>
  <si>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</si>
  <si>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</si>
  <si>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</si>
  <si>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</si>
  <si>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</si>
  <si>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</si>
  <si>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</si>
  <si>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</si>
  <si>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</si>
  <si>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</si>
  <si>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</si>
  <si>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</si>
  <si>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</si>
  <si>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</si>
  <si>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</si>
  <si>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</si>
  <si>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</si>
  <si>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</si>
  <si>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</si>
  <si>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</si>
  <si>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</si>
  <si>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</si>
  <si>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</si>
  <si>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</si>
  <si>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</si>
  <si>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</si>
  <si>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</si>
  <si>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</si>
  <si>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</si>
  <si>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</si>
  <si>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</si>
  <si>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</si>
  <si>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</si>
  <si>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</si>
  <si>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</si>
  <si>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</si>
  <si>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</si>
  <si>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</si>
  <si>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</si>
  <si>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</si>
  <si>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</si>
  <si>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</si>
  <si>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</si>
  <si>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</si>
  <si>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</si>
  <si>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</si>
  <si>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</si>
  <si>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</si>
  <si>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</si>
  <si>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</si>
  <si>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</si>
  <si>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</si>
  <si>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</si>
  <si>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</si>
  <si>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</si>
  <si>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</si>
  <si>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</si>
  <si>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</si>
  <si>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</si>
  <si>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</si>
  <si>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</si>
  <si>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</si>
  <si>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</si>
  <si>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</si>
  <si>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</si>
  <si>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</si>
  <si>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</si>
  <si>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</si>
  <si>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</si>
  <si>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</si>
  <si>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</si>
  <si>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</si>
  <si>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</si>
  <si>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</si>
  <si>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</si>
  <si>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</si>
  <si>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</si>
  <si>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</si>
  <si>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</si>
  <si>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</si>
  <si>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</si>
  <si>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</si>
  <si>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</si>
  <si>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</si>
  <si>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</si>
  <si>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</si>
  <si>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</si>
  <si>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</si>
  <si>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</si>
  <si>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</si>
  <si>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</si>
  <si>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</si>
  <si>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</si>
  <si>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</si>
  <si>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</si>
  <si>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</si>
  <si>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</si>
  <si>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</si>
  <si>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</si>
  <si>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</si>
  <si>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</si>
  <si>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</si>
  <si>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</si>
  <si>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</si>
  <si>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</si>
  <si>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</si>
  <si>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</si>
  <si>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</si>
  <si>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</si>
  <si>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</si>
  <si>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</si>
  <si>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</si>
  <si>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</si>
  <si>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</si>
  <si>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</si>
  <si>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</si>
  <si>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</si>
  <si>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</si>
  <si>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</si>
  <si>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</si>
  <si>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</si>
  <si>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</si>
  <si>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</si>
  <si>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</si>
  <si>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</si>
  <si>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</si>
  <si>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</si>
  <si>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</si>
  <si>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</si>
  <si>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</si>
  <si>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</si>
  <si>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</si>
  <si>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</si>
  <si>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</si>
  <si>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</si>
  <si>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</si>
  <si>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</si>
  <si>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</si>
  <si>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</si>
  <si>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</si>
  <si>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</si>
  <si>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</si>
  <si>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</si>
  <si>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</si>
  <si>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</si>
  <si>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</si>
  <si>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</si>
  <si>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</si>
  <si>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</si>
  <si>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</si>
  <si>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</si>
  <si>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</si>
  <si>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</si>
  <si>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</si>
  <si>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</si>
  <si>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</si>
  <si>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</si>
  <si>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</si>
  <si>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</si>
  <si>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</si>
  <si>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</si>
  <si>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</si>
  <si>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</si>
  <si>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</si>
  <si>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</si>
  <si>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</si>
  <si>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</si>
  <si>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</si>
  <si>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</si>
  <si>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</si>
  <si>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</si>
  <si>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</si>
  <si>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</si>
  <si>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</si>
  <si>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</si>
  <si>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</si>
  <si>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</si>
  <si>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</si>
  <si>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</si>
  <si>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</si>
  <si>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</si>
  <si>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</si>
  <si>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</si>
  <si>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</si>
  <si>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</si>
  <si>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</si>
  <si>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</si>
  <si>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</si>
  <si>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</si>
  <si>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</si>
  <si>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</si>
  <si>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</si>
  <si>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</si>
  <si>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</si>
  <si>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</si>
  <si>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</si>
  <si>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</si>
  <si>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</si>
  <si>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</si>
  <si>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</si>
  <si>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</si>
  <si>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</si>
  <si>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</si>
  <si>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</si>
  <si>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</si>
  <si>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</si>
  <si>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</si>
  <si>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</si>
  <si>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</si>
  <si>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</si>
  <si>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</si>
  <si>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</si>
  <si>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</si>
  <si>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</si>
  <si>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</si>
  <si>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</si>
  <si>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</si>
  <si>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</si>
  <si>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</si>
  <si>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</si>
  <si>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</si>
  <si>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</si>
  <si>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</si>
  <si>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</si>
  <si>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</si>
  <si>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</si>
  <si>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</si>
  <si>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</si>
  <si>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</si>
  <si>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</si>
  <si>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</si>
  <si>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</si>
  <si>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</si>
  <si>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</si>
  <si>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</si>
  <si>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</si>
  <si>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</si>
  <si>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</si>
  <si>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</si>
  <si>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</si>
  <si>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</si>
  <si>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</si>
  <si>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</si>
  <si>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</si>
  <si>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</si>
  <si>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</si>
  <si>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</si>
  <si>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</si>
  <si>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</si>
  <si>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</si>
  <si>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</si>
  <si>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</si>
  <si>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</si>
  <si>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</si>
  <si>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</si>
  <si>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</si>
  <si>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</si>
  <si>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</si>
  <si>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</si>
  <si>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</si>
  <si>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</si>
  <si>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</si>
  <si>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</si>
  <si>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</si>
  <si>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</si>
  <si>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</si>
  <si>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</si>
  <si>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</si>
  <si>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</si>
  <si>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</si>
  <si>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</si>
  <si>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</si>
  <si>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</si>
  <si>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</si>
  <si>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</si>
  <si>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</si>
  <si>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</si>
  <si>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</si>
  <si>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</si>
  <si>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</si>
  <si>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</si>
  <si>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</si>
  <si>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</si>
  <si>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</si>
  <si>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</si>
  <si>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</si>
  <si>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</si>
  <si>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</si>
  <si>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</si>
  <si>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</si>
  <si>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</si>
  <si>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</si>
  <si>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</si>
  <si>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</si>
  <si>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</si>
  <si>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</si>
  <si>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</si>
  <si>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</si>
  <si>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</si>
  <si>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</si>
  <si>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</si>
  <si>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</si>
  <si>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</si>
  <si>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</si>
  <si>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</si>
  <si>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</si>
  <si>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</si>
  <si>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</si>
  <si>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</si>
  <si>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</si>
  <si>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</si>
  <si>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</si>
  <si>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</si>
  <si>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</si>
  <si>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</si>
  <si>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</si>
  <si>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</si>
  <si>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</si>
  <si>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</si>
  <si>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</si>
  <si>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</si>
  <si>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</si>
  <si>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</si>
  <si>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</si>
  <si>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</si>
  <si>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</si>
  <si>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</si>
  <si>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</si>
  <si>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</si>
  <si>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</si>
  <si>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</si>
  <si>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</si>
  <si>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</si>
  <si>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</si>
  <si>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</si>
  <si>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</si>
  <si>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</si>
  <si>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</si>
  <si>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</si>
  <si>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</si>
  <si>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</si>
  <si>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</si>
  <si>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</si>
  <si>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</si>
  <si>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</si>
  <si>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</si>
  <si>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</si>
  <si>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</si>
  <si>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</si>
  <si>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</si>
  <si>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</si>
  <si>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</si>
  <si>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</si>
  <si>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</si>
  <si>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</si>
  <si>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</si>
  <si>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</si>
  <si>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</si>
  <si>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</si>
  <si>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</si>
  <si>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</si>
  <si>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</si>
  <si>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</si>
  <si>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</si>
  <si>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</si>
  <si>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</si>
  <si>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</si>
  <si>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</si>
  <si>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</si>
  <si>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</si>
  <si>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</si>
  <si>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</si>
  <si>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</si>
  <si>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</si>
  <si>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</si>
  <si>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</si>
  <si>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</si>
  <si>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</si>
  <si>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</si>
  <si>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</si>
  <si>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</si>
  <si>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</si>
  <si>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</si>
  <si>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</si>
  <si>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</si>
  <si>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</si>
  <si>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</si>
  <si>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</si>
  <si>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</si>
  <si>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</si>
  <si>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</si>
  <si>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</si>
  <si>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</si>
  <si>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</si>
  <si>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</si>
  <si>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</si>
  <si>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</si>
  <si>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</si>
  <si>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</si>
  <si>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</si>
  <si>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</si>
  <si>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</si>
  <si>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</si>
  <si>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</si>
  <si>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</si>
  <si>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</si>
  <si>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</si>
  <si>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</si>
  <si>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</si>
  <si>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</si>
  <si>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</si>
  <si>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</si>
  <si>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</si>
  <si>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</si>
  <si>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</si>
  <si>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</si>
  <si>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</si>
  <si>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</si>
  <si>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</si>
  <si>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</si>
  <si>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</si>
  <si>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</si>
  <si>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</si>
  <si>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</si>
  <si>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</si>
  <si>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</si>
  <si>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</si>
  <si>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</si>
  <si>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</si>
  <si>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</si>
  <si>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</si>
  <si>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</si>
  <si>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</si>
  <si>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</si>
  <si>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</si>
  <si>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</si>
  <si>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</si>
  <si>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</si>
  <si>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</si>
  <si>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</si>
  <si>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</si>
  <si>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</si>
  <si>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</si>
  <si>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</si>
  <si>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</si>
  <si>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</si>
  <si>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</si>
  <si>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</si>
  <si>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</si>
  <si>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</si>
  <si>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</si>
  <si>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</si>
  <si>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</si>
  <si>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</si>
  <si>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</si>
  <si>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</si>
  <si>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</si>
  <si>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</si>
  <si>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</si>
  <si>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</si>
  <si>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</si>
  <si>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</si>
  <si>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</si>
  <si>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</si>
  <si>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</si>
  <si>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</si>
  <si>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</si>
  <si>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</si>
  <si>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</si>
  <si>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</si>
  <si>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</si>
  <si>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</si>
  <si>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</si>
  <si>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</si>
  <si>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</si>
  <si>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</si>
  <si>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</si>
  <si>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</si>
  <si>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</si>
  <si>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</si>
  <si>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</si>
  <si>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</si>
  <si>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</si>
  <si>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</si>
  <si>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</si>
  <si>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</si>
  <si>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</si>
  <si>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</si>
  <si>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</si>
  <si>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</si>
  <si>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</si>
  <si>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</si>
  <si>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</si>
  <si>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</si>
  <si>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</si>
  <si>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</si>
  <si>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</si>
  <si>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</si>
  <si>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</si>
  <si>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</si>
  <si>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</si>
  <si>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</si>
  <si>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</si>
  <si>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</si>
  <si>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</si>
  <si>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</si>
  <si>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</si>
  <si>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</si>
  <si>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</si>
  <si>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</si>
  <si>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</si>
  <si>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</si>
  <si>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</si>
  <si>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</si>
  <si>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</si>
  <si>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</si>
  <si>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</si>
  <si>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</si>
  <si>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</si>
  <si>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</si>
  <si>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</si>
  <si>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</si>
  <si>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</si>
  <si>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</si>
  <si>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</si>
  <si>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</si>
  <si>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</si>
  <si>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</si>
  <si>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</si>
  <si>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</si>
  <si>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</si>
  <si>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</si>
  <si>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</si>
  <si>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</si>
  <si>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</si>
  <si>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</si>
  <si>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</si>
  <si>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</si>
  <si>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</si>
  <si>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</si>
  <si>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</si>
  <si>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</si>
  <si>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</si>
  <si>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</si>
  <si>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</si>
  <si>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</si>
  <si>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</si>
  <si>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</si>
  <si>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</si>
  <si>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</si>
  <si>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</si>
  <si>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</si>
  <si>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</si>
  <si>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</si>
  <si>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</si>
  <si>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</si>
  <si>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</si>
  <si>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</si>
  <si>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</si>
  <si>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</si>
  <si>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</si>
  <si>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</si>
  <si>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</si>
  <si>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</si>
  <si>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</si>
  <si>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</si>
  <si>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</si>
  <si>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</si>
  <si>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</si>
  <si>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</si>
  <si>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</si>
  <si>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</si>
  <si>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</si>
  <si>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</si>
  <si>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</si>
  <si>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</si>
  <si>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</si>
  <si>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</si>
  <si>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</si>
  <si>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</si>
  <si>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</si>
  <si>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</si>
  <si>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</si>
  <si>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</si>
  <si>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</si>
  <si>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</si>
  <si>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</si>
  <si>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</si>
  <si>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</si>
  <si>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</si>
  <si>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</si>
  <si>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</si>
  <si>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</si>
  <si>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</si>
  <si>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</si>
  <si>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</si>
  <si>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</si>
  <si>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</si>
  <si>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</si>
  <si>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</si>
  <si>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</si>
  <si>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</si>
  <si>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</si>
  <si>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</si>
  <si>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</si>
  <si>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</si>
  <si>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</si>
  <si>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</si>
  <si>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</si>
  <si>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</si>
  <si>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</si>
  <si>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</si>
  <si>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</si>
  <si>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</si>
  <si>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</si>
  <si>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</si>
  <si>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</si>
  <si>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</si>
  <si>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</si>
  <si>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</si>
  <si>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</si>
  <si>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</si>
  <si>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</si>
  <si>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</si>
  <si>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</si>
  <si>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</si>
  <si>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</si>
  <si>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</si>
  <si>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</si>
  <si>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</si>
  <si>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</si>
  <si>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</si>
  <si>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</si>
  <si>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</si>
  <si>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</si>
  <si>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</si>
  <si>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</si>
  <si>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</si>
  <si>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</si>
  <si>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</si>
  <si>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</si>
  <si>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</si>
  <si>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</si>
  <si>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</si>
  <si>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</si>
  <si>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</si>
  <si>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</si>
  <si>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</si>
  <si>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</si>
  <si>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</si>
  <si>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</si>
  <si>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</si>
  <si>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</si>
  <si>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</si>
  <si>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</si>
  <si>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</si>
  <si>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</si>
  <si>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</si>
  <si>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</si>
  <si>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</si>
  <si>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</si>
  <si>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</si>
  <si>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</si>
  <si>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</si>
  <si>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</si>
  <si>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</si>
  <si>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</si>
  <si>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</si>
  <si>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</si>
  <si>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</si>
  <si>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</si>
  <si>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</si>
  <si>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</si>
  <si>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</si>
  <si>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</si>
  <si>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</si>
  <si>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</si>
  <si>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</si>
  <si>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</si>
  <si>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</si>
  <si>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</si>
  <si>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</si>
  <si>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</si>
  <si>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</si>
  <si>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</si>
  <si>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</si>
  <si>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</si>
  <si>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</si>
  <si>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</si>
  <si>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</si>
  <si>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</si>
  <si>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</si>
  <si>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</si>
  <si>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</si>
  <si>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</si>
  <si>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</si>
  <si>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</si>
  <si>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</si>
  <si>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</si>
  <si>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</si>
  <si>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</si>
  <si>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</si>
  <si>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</si>
  <si>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</si>
  <si>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</si>
  <si>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</si>
  <si>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</si>
  <si>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</si>
  <si>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</si>
  <si>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</si>
  <si>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</si>
  <si>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</si>
  <si>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</si>
  <si>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</si>
  <si>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</si>
  <si>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</si>
  <si>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</si>
  <si>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</si>
  <si>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</si>
  <si>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</si>
  <si>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</si>
  <si>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</si>
  <si>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</si>
  <si>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</si>
  <si>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</si>
  <si>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</si>
  <si>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</si>
  <si>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</si>
  <si>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</si>
  <si>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</si>
  <si>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</si>
  <si>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</si>
  <si>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</si>
  <si>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</si>
  <si>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</si>
  <si>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</si>
  <si>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</si>
  <si>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</si>
  <si>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</si>
  <si>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</si>
  <si>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</si>
  <si>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</si>
  <si>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</si>
  <si>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</si>
  <si>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</si>
  <si>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</si>
  <si>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</si>
  <si>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</si>
  <si>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</si>
  <si>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</si>
  <si>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</si>
  <si>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</si>
  <si>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</si>
  <si>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</si>
  <si>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</si>
  <si>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</si>
  <si>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</si>
  <si>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</si>
  <si>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</si>
  <si>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</si>
  <si>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</si>
  <si>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</si>
  <si>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</si>
  <si>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</si>
  <si>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</si>
  <si>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</si>
  <si>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</si>
  <si>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</si>
  <si>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</si>
  <si>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</si>
  <si>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</si>
  <si>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</si>
  <si>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</si>
  <si>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</si>
  <si>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</si>
  <si>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</si>
  <si>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</si>
  <si>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</si>
  <si>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</si>
  <si>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</si>
  <si>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</si>
  <si>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</si>
  <si>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</si>
  <si>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</si>
  <si>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</si>
  <si>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</si>
  <si>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</si>
  <si>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</si>
  <si>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</si>
  <si>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</si>
  <si>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</si>
  <si>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</si>
  <si>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</si>
  <si>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</si>
  <si>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</si>
  <si>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</si>
  <si>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</si>
  <si>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</si>
  <si>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</si>
  <si>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</si>
  <si>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</si>
  <si>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</si>
  <si>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</si>
  <si>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</si>
  <si>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</si>
  <si>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</si>
  <si>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</si>
  <si>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</si>
  <si>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</si>
  <si>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</si>
  <si>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</si>
  <si>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</si>
  <si>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</si>
  <si>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</si>
  <si>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</si>
  <si>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</si>
  <si>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</si>
  <si>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</si>
  <si>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</si>
  <si>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</si>
  <si>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</si>
  <si>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</si>
  <si>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</si>
  <si>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</si>
  <si>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</si>
  <si>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</si>
  <si>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</si>
  <si>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</si>
  <si>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</si>
  <si>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</si>
  <si>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</si>
  <si>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</si>
  <si>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</si>
  <si>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</si>
  <si>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</si>
  <si>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</si>
  <si>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</si>
  <si>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</si>
  <si>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</si>
  <si>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</si>
  <si>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</si>
  <si>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</si>
  <si>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</si>
  <si>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</si>
  <si>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</si>
  <si>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</si>
  <si>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</si>
  <si>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</si>
  <si>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</si>
  <si>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</si>
  <si>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</si>
  <si>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</si>
  <si>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</si>
  <si>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</si>
  <si>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</si>
  <si>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</si>
  <si>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</si>
  <si>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</si>
  <si>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</si>
  <si>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</si>
  <si>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</si>
  <si>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</si>
  <si>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</si>
  <si>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</si>
  <si>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</si>
  <si>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</si>
  <si>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</si>
  <si>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</si>
  <si>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</si>
  <si>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</si>
  <si>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</si>
  <si>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</si>
  <si>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</si>
  <si>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</si>
  <si>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</si>
  <si>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</si>
  <si>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</si>
  <si>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</si>
  <si>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</si>
  <si>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</si>
  <si>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</si>
  <si>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</si>
  <si>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</si>
  <si>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</si>
  <si>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</si>
  <si>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</si>
  <si>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</si>
  <si>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</si>
  <si>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</si>
  <si>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</si>
  <si>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</si>
  <si>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</si>
  <si>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</si>
  <si>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</si>
  <si>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</si>
  <si>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</si>
  <si>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</si>
  <si>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</si>
  <si>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</si>
  <si>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</si>
  <si>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</si>
  <si>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</si>
  <si>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</si>
  <si>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</si>
  <si>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</si>
  <si>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</si>
  <si>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</si>
  <si>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</si>
  <si>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</si>
  <si>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</si>
  <si>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</si>
  <si>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</si>
  <si>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</si>
  <si>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</si>
  <si>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</si>
  <si>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</si>
  <si>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</si>
  <si>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</si>
  <si>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</si>
  <si>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</si>
  <si>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</si>
  <si>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</si>
  <si>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</si>
  <si>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</si>
  <si>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</si>
  <si>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</si>
  <si>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</si>
  <si>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</si>
  <si>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</si>
  <si>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</si>
  <si>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</si>
  <si>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</si>
  <si>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</si>
  <si>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</si>
  <si>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</si>
  <si>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</si>
  <si>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</si>
  <si>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</si>
  <si>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</si>
  <si>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</si>
  <si>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</si>
  <si>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</si>
  <si>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</si>
  <si>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</si>
  <si>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</si>
  <si>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</si>
  <si>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</si>
  <si>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</si>
  <si>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</si>
  <si>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</si>
  <si>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</si>
  <si>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</si>
  <si>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</si>
  <si>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</si>
  <si>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</si>
  <si>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</si>
  <si>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</si>
  <si>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</si>
  <si>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</si>
  <si>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</si>
  <si>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</si>
  <si>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</si>
  <si>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</si>
  <si>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</si>
  <si>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</si>
  <si>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</si>
  <si>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</si>
  <si>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</si>
  <si>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</si>
  <si>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</si>
  <si>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</si>
  <si>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</si>
  <si>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</si>
  <si>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</si>
  <si>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</si>
  <si>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</si>
  <si>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</si>
  <si>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</si>
  <si>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</si>
  <si>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</si>
  <si>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</si>
  <si>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</si>
  <si>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</si>
  <si>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</si>
  <si>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</si>
  <si>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</si>
  <si>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</si>
  <si>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</si>
  <si>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</si>
  <si>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</si>
  <si>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</si>
  <si>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</si>
  <si>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</si>
  <si>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</si>
  <si>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</si>
  <si>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</si>
  <si>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</si>
  <si>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</si>
  <si>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</si>
  <si>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</si>
  <si>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</si>
  <si>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</si>
  <si>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</si>
  <si>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</si>
  <si>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</si>
  <si>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</si>
  <si>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</si>
  <si>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</si>
  <si>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</si>
  <si>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</si>
  <si>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</si>
  <si>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</si>
  <si>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</si>
  <si>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</si>
  <si>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</si>
  <si>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</si>
  <si>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</si>
  <si>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</si>
  <si>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</si>
  <si>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</si>
  <si>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</si>
  <si>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</si>
  <si>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</si>
  <si>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</si>
  <si>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</si>
  <si>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</si>
  <si>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</si>
  <si>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</si>
  <si>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</si>
  <si>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</si>
  <si>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</si>
  <si>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</si>
  <si>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</si>
  <si>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</si>
  <si>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</si>
  <si>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</si>
  <si>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</si>
  <si>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</si>
  <si>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</si>
  <si>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</si>
  <si>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</si>
  <si>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</si>
  <si>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</si>
  <si>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</si>
  <si>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</si>
  <si>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</si>
  <si>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</si>
  <si>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</si>
  <si>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</si>
  <si>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</si>
  <si>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</si>
  <si>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</si>
  <si>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</si>
  <si>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</si>
  <si>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</si>
  <si>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</si>
  <si>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</si>
  <si>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</si>
  <si>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</si>
  <si>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</si>
  <si>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</si>
  <si>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</si>
  <si>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</si>
  <si>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</si>
  <si>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</si>
  <si>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</si>
  <si>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</si>
  <si>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</si>
  <si>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</si>
  <si>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</si>
  <si>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</si>
  <si>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</si>
  <si>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</si>
  <si>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</si>
  <si>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</si>
  <si>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</si>
  <si>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</si>
  <si>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</si>
  <si>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</si>
  <si>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</si>
  <si>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</si>
  <si>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</si>
  <si>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</si>
  <si>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</si>
  <si>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</si>
  <si>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</si>
  <si>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</si>
  <si>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</si>
  <si>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</si>
  <si>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</si>
  <si>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</si>
  <si>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</si>
  <si>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</si>
  <si>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</si>
  <si>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</si>
  <si>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</si>
  <si>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</si>
  <si>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</si>
  <si>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</si>
  <si>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</si>
  <si>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</si>
  <si>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</si>
  <si>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</si>
  <si>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</si>
  <si>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</si>
  <si>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</si>
  <si>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</si>
  <si>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</si>
  <si>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</si>
  <si>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</si>
  <si>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</si>
  <si>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</si>
  <si>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</si>
  <si>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</si>
  <si>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</si>
  <si>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</si>
  <si>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</si>
  <si>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</si>
  <si>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</si>
  <si>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</si>
  <si>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</si>
  <si>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</si>
  <si>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</si>
  <si>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</si>
  <si>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</si>
  <si>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</si>
  <si>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</si>
  <si>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</si>
  <si>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</si>
  <si>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</si>
  <si>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</si>
  <si>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</si>
  <si>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</si>
  <si>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</si>
  <si>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</si>
  <si>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</si>
  <si>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</si>
  <si>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</si>
  <si>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</si>
  <si>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</si>
  <si>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</si>
  <si>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</si>
  <si>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</si>
  <si>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</si>
  <si>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</si>
  <si>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</si>
  <si>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</si>
  <si>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</si>
  <si>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</si>
  <si>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</si>
  <si>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</si>
  <si>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</si>
  <si>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</si>
  <si>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</si>
  <si>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</si>
  <si>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</si>
  <si>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</si>
  <si>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</si>
  <si>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</si>
  <si>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</si>
  <si>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</si>
  <si>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</si>
  <si>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</si>
  <si>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</si>
  <si>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</si>
  <si>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</si>
  <si>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</si>
  <si>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</si>
  <si>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</si>
  <si>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</si>
  <si>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</si>
  <si>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</si>
  <si>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</si>
  <si>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</si>
  <si>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</si>
  <si>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</si>
  <si>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</si>
  <si>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</si>
  <si>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</si>
  <si>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</si>
  <si>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</si>
  <si>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</si>
  <si>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</si>
  <si>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</si>
  <si>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</si>
  <si>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</si>
  <si>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</si>
  <si>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</si>
  <si>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</si>
  <si>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</si>
  <si>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</si>
  <si>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</si>
  <si>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</si>
  <si>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</si>
  <si>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</si>
  <si>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</si>
  <si>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</si>
  <si>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</si>
  <si>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</si>
  <si>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</si>
  <si>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</si>
  <si>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</si>
  <si>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</si>
  <si>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</si>
  <si>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</si>
  <si>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</si>
  <si>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</si>
  <si>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</si>
  <si>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</si>
  <si>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</si>
  <si>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</si>
  <si>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</si>
  <si>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</si>
  <si>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</si>
  <si>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</si>
  <si>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</si>
  <si>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</si>
  <si>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</si>
  <si>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</si>
  <si>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</si>
  <si>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</si>
  <si>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</si>
  <si>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</si>
  <si>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</si>
  <si>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</si>
  <si>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</si>
  <si>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</si>
  <si>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</si>
  <si>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</si>
  <si>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</si>
  <si>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</si>
  <si>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</si>
  <si>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</si>
  <si>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</si>
  <si>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</si>
  <si>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</si>
  <si>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</si>
  <si>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</si>
  <si>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</si>
  <si>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</si>
  <si>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</si>
  <si>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</si>
  <si>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</si>
  <si>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</si>
  <si>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</si>
  <si>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</si>
  <si>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</si>
  <si>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</si>
  <si>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</si>
  <si>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</si>
  <si>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</si>
  <si>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</si>
  <si>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</si>
  <si>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</si>
  <si>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</si>
  <si>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</si>
  <si>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</si>
  <si>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</si>
  <si>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</si>
  <si>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</si>
  <si>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</si>
  <si>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</si>
  <si>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</si>
  <si>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</si>
  <si>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</si>
  <si>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</si>
  <si>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</si>
  <si>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</si>
  <si>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</si>
  <si>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</si>
  <si>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</si>
  <si>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</si>
  <si>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</si>
  <si>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</si>
  <si>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</si>
  <si>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</si>
  <si>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</si>
  <si>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</si>
  <si>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</si>
  <si>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</si>
  <si>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</si>
  <si>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</si>
  <si>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</si>
  <si>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</si>
  <si>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</si>
  <si>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</si>
  <si>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</si>
  <si>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</si>
  <si>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</si>
  <si>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</si>
  <si>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</si>
  <si>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</si>
  <si>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</si>
  <si>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</si>
  <si>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</si>
  <si>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</si>
  <si>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</si>
  <si>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</si>
  <si>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</si>
  <si>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</si>
  <si>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</si>
  <si>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</si>
  <si>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</si>
  <si>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</si>
  <si>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</si>
  <si>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</si>
  <si>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</si>
  <si>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</si>
  <si>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</si>
  <si>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</si>
  <si>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</si>
  <si>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</si>
  <si>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</si>
  <si>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</si>
  <si>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</si>
  <si>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</si>
  <si>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</si>
  <si>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</si>
  <si>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</si>
  <si>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</si>
  <si>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</si>
  <si>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</si>
  <si>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</si>
  <si>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</si>
  <si>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</si>
  <si>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</si>
  <si>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</si>
  <si>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</si>
  <si>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</si>
  <si>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</si>
  <si>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</si>
  <si>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</si>
  <si>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</si>
  <si>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</si>
  <si>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</si>
  <si>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</si>
  <si>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</si>
  <si>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</si>
  <si>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</si>
  <si>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</si>
  <si>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</si>
  <si>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</si>
  <si>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</si>
  <si>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</si>
  <si>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</si>
  <si>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</si>
  <si>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</si>
  <si>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</si>
  <si>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</si>
  <si>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</si>
  <si>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</si>
  <si>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</si>
  <si>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</si>
  <si>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</si>
  <si>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</si>
  <si>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</si>
  <si>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</si>
  <si>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</si>
  <si>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</si>
  <si>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</si>
  <si>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</si>
  <si>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</si>
  <si>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</si>
  <si>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</si>
  <si>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</si>
  <si>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</si>
  <si>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</si>
  <si>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</si>
  <si>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</si>
  <si>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</si>
  <si>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</si>
  <si>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</si>
  <si>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</si>
  <si>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</si>
  <si>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</si>
  <si>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</si>
  <si>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</si>
  <si>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</si>
  <si>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</si>
  <si>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</si>
  <si>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</si>
  <si>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</si>
  <si>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</si>
  <si>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</si>
  <si>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</si>
  <si>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</si>
  <si>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</si>
  <si>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</si>
  <si>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</si>
  <si>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</si>
  <si>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</si>
  <si>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</si>
  <si>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</si>
  <si>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</si>
  <si>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</si>
  <si>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</si>
  <si>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</si>
  <si>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</si>
  <si>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</si>
  <si>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</si>
  <si>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</si>
  <si>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</si>
  <si>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</si>
  <si>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</si>
  <si>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</si>
  <si>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</si>
  <si>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</si>
  <si>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</si>
  <si>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</si>
  <si>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</si>
  <si>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</si>
  <si>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</si>
  <si>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</si>
  <si>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</si>
  <si>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</si>
  <si>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</si>
  <si>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</si>
  <si>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</si>
  <si>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</si>
  <si>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</si>
  <si>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</si>
  <si>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</si>
  <si>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</si>
  <si>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</si>
  <si>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</si>
  <si>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</si>
  <si>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</si>
  <si>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</si>
  <si>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</si>
  <si>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</si>
  <si>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</si>
  <si>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</si>
  <si>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</si>
  <si>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</si>
  <si>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</si>
  <si>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</si>
  <si>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</si>
  <si>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</si>
  <si>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</si>
  <si>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</si>
  <si>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</si>
  <si>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</si>
  <si>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</si>
  <si>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</si>
  <si>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</si>
  <si>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</si>
  <si>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</si>
  <si>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</si>
  <si>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</si>
  <si>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</si>
  <si>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</si>
  <si>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</si>
  <si>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</si>
  <si>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</si>
  <si>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</si>
  <si>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</si>
  <si>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</si>
  <si>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</si>
  <si>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</si>
  <si>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</si>
  <si>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</si>
  <si>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</si>
  <si>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</si>
  <si>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</si>
  <si>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</si>
  <si>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</si>
  <si>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</si>
  <si>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</si>
  <si>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</si>
  <si>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</si>
  <si>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</si>
  <si>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</si>
  <si>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</si>
  <si>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</si>
  <si>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</si>
  <si>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</si>
  <si>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</si>
  <si>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</si>
  <si>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</si>
  <si>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</si>
  <si>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</si>
  <si>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</si>
  <si>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</si>
  <si>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</si>
  <si>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</si>
  <si>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</si>
  <si>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</si>
  <si>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</si>
  <si>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</si>
  <si>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</si>
  <si>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</si>
  <si>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</si>
  <si>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</si>
  <si>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</si>
  <si>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</si>
  <si>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</si>
  <si>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</si>
  <si>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</si>
  <si>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</si>
  <si>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</si>
  <si>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</si>
  <si>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</si>
  <si>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</si>
  <si>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</si>
  <si>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</si>
  <si>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</si>
  <si>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</si>
  <si>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</si>
  <si>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</si>
  <si>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</si>
  <si>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</si>
  <si>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</si>
  <si>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</si>
  <si>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</si>
  <si>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</si>
  <si>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</si>
  <si>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</si>
  <si>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</si>
  <si>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</si>
  <si>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</si>
  <si>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</si>
  <si>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</si>
  <si>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</si>
  <si>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</si>
  <si>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</si>
  <si>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</si>
  <si>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</si>
  <si>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</si>
  <si>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</si>
  <si>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</si>
  <si>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</si>
  <si>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</si>
  <si>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</si>
  <si>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</si>
  <si>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</si>
  <si>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</si>
  <si>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</si>
  <si>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</si>
  <si>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</si>
  <si>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</si>
  <si>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</si>
  <si>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</si>
  <si>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</si>
  <si>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</si>
  <si>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</si>
  <si>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</si>
  <si>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</si>
  <si>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</si>
  <si>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</si>
  <si>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</si>
  <si>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</si>
  <si>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</si>
  <si>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</si>
  <si>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</si>
  <si>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</si>
  <si>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</si>
  <si>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</si>
  <si>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</si>
  <si>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</si>
  <si>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</si>
  <si>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</si>
  <si>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</si>
  <si>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</si>
  <si>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</si>
  <si>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</si>
  <si>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</si>
  <si>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</si>
  <si>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</si>
  <si>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</si>
  <si>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</si>
  <si>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</si>
  <si>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</si>
  <si>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</si>
  <si>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</si>
  <si>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</si>
  <si>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</si>
  <si>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</si>
  <si>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</si>
  <si>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</si>
  <si>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</si>
  <si>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</si>
  <si>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</si>
  <si>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</si>
  <si>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</si>
  <si>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</si>
  <si>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</si>
  <si>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</si>
  <si>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</si>
  <si>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</si>
  <si>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</si>
  <si>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</si>
  <si>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</si>
  <si>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</si>
  <si>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</si>
  <si>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</si>
  <si>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</si>
  <si>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</si>
  <si>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</si>
  <si>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</si>
  <si>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</si>
  <si>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</si>
  <si>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</si>
  <si>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</si>
  <si>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</si>
  <si>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</si>
  <si>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</si>
  <si>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</si>
  <si>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</si>
  <si>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</si>
  <si>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</si>
  <si>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</si>
  <si>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</si>
  <si>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</si>
  <si>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</si>
  <si>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</si>
  <si>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</si>
  <si>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</si>
  <si>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</si>
  <si>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</si>
  <si>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</si>
  <si>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</si>
  <si>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</si>
  <si>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</si>
  <si>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</si>
  <si>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</si>
  <si>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</si>
  <si>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</si>
  <si>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</si>
  <si>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</si>
  <si>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</si>
  <si>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</si>
  <si>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</si>
  <si>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</si>
  <si>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</si>
  <si>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</si>
  <si>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</si>
  <si>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</si>
  <si>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</si>
  <si>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</si>
  <si>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</si>
  <si>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</si>
  <si>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</si>
  <si>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</si>
  <si>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</si>
  <si>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</si>
  <si>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</si>
  <si>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</si>
  <si>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</si>
  <si>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</si>
  <si>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</si>
  <si>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</si>
  <si>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</si>
  <si>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</si>
  <si>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</si>
  <si>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</si>
  <si>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</si>
  <si>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</si>
  <si>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</si>
  <si>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</si>
  <si>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</si>
  <si>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</si>
  <si>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</si>
  <si>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</si>
  <si>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</si>
  <si>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</si>
  <si>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</si>
  <si>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</si>
  <si>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</si>
  <si>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</si>
  <si>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</si>
  <si>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</si>
  <si>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</si>
  <si>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</si>
  <si>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</si>
  <si>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</si>
  <si>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</si>
  <si>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</si>
  <si>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</si>
  <si>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</si>
  <si>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</si>
  <si>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</si>
  <si>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</si>
  <si>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</si>
  <si>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</si>
  <si>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</si>
  <si>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</si>
  <si>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</si>
  <si>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</si>
  <si>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</si>
  <si>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</si>
  <si>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</si>
  <si>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</si>
  <si>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</si>
  <si>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</si>
  <si>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</si>
  <si>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</si>
  <si>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</si>
  <si>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</si>
  <si>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</si>
  <si>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</si>
  <si>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</si>
  <si>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</si>
  <si>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</si>
  <si>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</si>
  <si>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</si>
  <si>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</si>
  <si>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</si>
  <si>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</si>
  <si>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</si>
  <si>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</si>
  <si>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</si>
  <si>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</si>
  <si>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</si>
  <si>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</si>
  <si>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</si>
  <si>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</si>
  <si>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</si>
  <si>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</si>
  <si>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</si>
  <si>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</si>
  <si>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</si>
  <si>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</si>
  <si>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</si>
  <si>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</si>
  <si>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</si>
  <si>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</si>
  <si>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</si>
  <si>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</si>
  <si>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</si>
  <si>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</si>
  <si>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</si>
  <si>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</si>
  <si>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</si>
  <si>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</si>
  <si>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</si>
  <si>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</si>
  <si>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</si>
  <si>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</si>
  <si>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</si>
  <si>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</si>
  <si>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</si>
  <si>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</si>
  <si>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</si>
  <si>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</si>
  <si>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</si>
  <si>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</si>
  <si>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</si>
  <si>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</si>
  <si>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</si>
  <si>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</si>
  <si>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</si>
  <si>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</si>
  <si>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</si>
  <si>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</si>
  <si>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</si>
  <si>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</si>
  <si>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</si>
  <si>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</si>
  <si>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</si>
  <si>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</si>
  <si>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</si>
  <si>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</si>
  <si>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</si>
  <si>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</si>
  <si>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</si>
  <si>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</si>
  <si>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</si>
  <si>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</si>
  <si>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</si>
  <si>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</si>
  <si>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</si>
  <si>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</si>
  <si>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</si>
  <si>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</si>
  <si>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</si>
  <si>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</si>
  <si>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</si>
  <si>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</si>
  <si>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</si>
  <si>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</si>
  <si>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</si>
  <si>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</si>
  <si>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</si>
  <si>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</si>
  <si>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</si>
  <si>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</si>
  <si>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</si>
  <si>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</si>
  <si>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</si>
  <si>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</si>
  <si>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</si>
  <si>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</si>
  <si>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</si>
  <si>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</si>
  <si>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</si>
  <si>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</si>
  <si>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</si>
  <si>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</si>
  <si>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</si>
  <si>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</si>
  <si>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</si>
  <si>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</si>
  <si>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</si>
  <si>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</si>
  <si>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</si>
  <si>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</si>
  <si>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</si>
  <si>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</si>
  <si>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</si>
  <si>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</si>
  <si>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</si>
  <si>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</si>
  <si>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</si>
  <si>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</si>
  <si>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</si>
  <si>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</si>
  <si>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</si>
  <si>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</si>
  <si>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</si>
  <si>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</si>
  <si>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</si>
  <si>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</si>
  <si>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</si>
  <si>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</si>
  <si>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</si>
  <si>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</si>
  <si>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</si>
  <si>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</si>
  <si>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</si>
  <si>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</si>
  <si>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</si>
  <si>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</si>
  <si>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</si>
  <si>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</si>
  <si>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</si>
  <si>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</si>
  <si>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</si>
  <si>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</si>
  <si>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</si>
  <si>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</si>
  <si>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</si>
  <si>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</si>
  <si>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</si>
  <si>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</si>
  <si>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</si>
  <si>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</si>
  <si>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</si>
  <si>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</si>
  <si>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</si>
  <si>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</si>
  <si>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</si>
  <si>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</si>
  <si>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</si>
  <si>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</si>
  <si>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</si>
  <si>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</si>
  <si>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</si>
  <si>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</si>
  <si>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</si>
  <si>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</si>
  <si>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</si>
  <si>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</si>
  <si>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</si>
  <si>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</si>
  <si>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</si>
  <si>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</si>
  <si>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</si>
  <si>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</si>
  <si>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</si>
  <si>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</si>
  <si>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</si>
  <si>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</si>
  <si>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</si>
  <si>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</si>
  <si>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</si>
  <si>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</si>
  <si>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</si>
  <si>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</si>
  <si>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</si>
  <si>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</si>
  <si>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</si>
  <si>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</si>
  <si>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</si>
  <si>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</si>
  <si>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</si>
  <si>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</si>
  <si>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</si>
  <si>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</si>
  <si>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</si>
  <si>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</si>
  <si>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</si>
  <si>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</si>
  <si>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</si>
  <si>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</si>
  <si>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</si>
  <si>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</si>
  <si>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</si>
  <si>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</si>
  <si>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</si>
  <si>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</si>
  <si>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</si>
  <si>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</si>
  <si>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</si>
  <si>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</si>
  <si>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</si>
  <si>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</si>
  <si>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</si>
  <si>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</si>
  <si>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</si>
  <si>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</si>
  <si>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</si>
  <si>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</si>
  <si>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</si>
  <si>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</si>
  <si>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</si>
  <si>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</si>
  <si>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</si>
  <si>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</si>
  <si>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</si>
  <si>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</si>
  <si>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</si>
  <si>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</si>
  <si>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</si>
  <si>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</si>
  <si>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</si>
  <si>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</si>
  <si>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</si>
  <si>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</si>
  <si>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</si>
  <si>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</si>
  <si>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</si>
  <si>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</si>
  <si>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</si>
  <si>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</si>
  <si>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</si>
  <si>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</si>
  <si>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</si>
  <si>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</si>
  <si>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</si>
  <si>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</si>
  <si>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</si>
  <si>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</si>
  <si>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</si>
  <si>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</si>
  <si>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</si>
  <si>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</si>
  <si>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</si>
  <si>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</si>
  <si>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</si>
  <si>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</si>
  <si>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</si>
  <si>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</si>
  <si>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</si>
  <si>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</si>
  <si>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</si>
  <si>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</si>
  <si>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</si>
  <si>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</si>
  <si>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</si>
  <si>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</si>
  <si>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</si>
  <si>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</si>
  <si>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</si>
  <si>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</si>
  <si>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</si>
  <si>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</si>
  <si>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</si>
  <si>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</si>
  <si>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</si>
  <si>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</si>
  <si>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</si>
  <si>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</si>
  <si>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</si>
  <si>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</si>
  <si>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</si>
  <si>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</si>
  <si>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</si>
  <si>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</si>
  <si>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</si>
  <si>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</si>
  <si>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</si>
  <si>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</si>
  <si>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</si>
  <si>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</si>
  <si>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</si>
  <si>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</si>
  <si>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</si>
  <si>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</si>
  <si>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</si>
  <si>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</si>
  <si>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</si>
  <si>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</si>
  <si>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</si>
  <si>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</si>
  <si>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</si>
  <si>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</si>
  <si>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</si>
  <si>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</si>
  <si>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</si>
  <si>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</si>
  <si>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</si>
  <si>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</si>
  <si>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</si>
  <si>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</si>
  <si>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</si>
  <si>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</si>
  <si>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</si>
  <si>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</si>
  <si>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</si>
  <si>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</si>
  <si>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</si>
  <si>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</si>
  <si>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</si>
  <si>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</si>
  <si>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</si>
  <si>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</si>
  <si>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</si>
  <si>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</si>
  <si>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</si>
  <si>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</si>
  <si>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</si>
  <si>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</si>
  <si>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</si>
  <si>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</si>
  <si>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</si>
  <si>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</si>
  <si>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</si>
  <si>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</si>
  <si>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</si>
  <si>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</si>
  <si>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</si>
  <si>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</si>
  <si>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</si>
  <si>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</si>
  <si>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</si>
  <si>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</si>
  <si>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</si>
  <si>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</si>
  <si>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</si>
  <si>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</si>
  <si>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</si>
  <si>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</si>
  <si>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</si>
  <si>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</si>
  <si>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</si>
  <si>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</si>
  <si>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</si>
  <si>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</si>
  <si>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</si>
  <si>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</si>
  <si>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</si>
  <si>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</si>
  <si>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</si>
  <si>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</si>
  <si>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</si>
  <si>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</si>
  <si>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</si>
  <si>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</si>
  <si>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</si>
  <si>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</si>
  <si>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</si>
  <si>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</si>
  <si>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</si>
  <si>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</si>
  <si>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</si>
  <si>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</si>
  <si>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</si>
  <si>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</si>
  <si>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</si>
  <si>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</si>
  <si>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</si>
  <si>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</si>
  <si>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</si>
  <si>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</si>
  <si>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</si>
  <si>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</si>
  <si>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</si>
  <si>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</si>
  <si>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</si>
  <si>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</si>
  <si>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</si>
  <si>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</si>
  <si>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</si>
  <si>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</si>
  <si>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</si>
  <si>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</si>
  <si>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</si>
  <si>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</si>
  <si>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</si>
  <si>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</si>
  <si>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</si>
  <si>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</si>
  <si>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</si>
  <si>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</si>
  <si>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</si>
  <si>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</si>
  <si>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</si>
  <si>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</si>
  <si>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</si>
  <si>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</si>
  <si>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</si>
  <si>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</si>
  <si>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</si>
  <si>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</si>
  <si>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</si>
  <si>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</si>
  <si>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</si>
  <si>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</si>
  <si>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</si>
  <si>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</si>
  <si>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</si>
  <si>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</si>
  <si>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</si>
  <si>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</si>
  <si>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</si>
  <si>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</si>
  <si>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</si>
  <si>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</si>
  <si>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</si>
  <si>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</si>
  <si>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</si>
  <si>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</si>
  <si>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</si>
  <si>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</si>
  <si>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</si>
  <si>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</si>
  <si>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</si>
  <si>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</si>
  <si>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</si>
  <si>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</si>
  <si>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</si>
  <si>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</si>
  <si>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</si>
  <si>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</si>
  <si>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</si>
  <si>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</si>
  <si>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</si>
  <si>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</si>
  <si>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</si>
  <si>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</si>
  <si>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</si>
  <si>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</si>
  <si>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</si>
  <si>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</si>
  <si>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</si>
  <si>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</si>
  <si>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</si>
  <si>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</si>
  <si>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</si>
  <si>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</si>
  <si>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</si>
  <si>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</si>
  <si>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</si>
  <si>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</si>
  <si>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</si>
  <si>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</si>
  <si>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</si>
  <si>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</si>
  <si>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</si>
  <si>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</si>
  <si>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</si>
  <si>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</si>
  <si>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</si>
  <si>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</si>
  <si>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</si>
  <si>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</si>
  <si>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</si>
  <si>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</si>
  <si>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</si>
  <si>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</si>
  <si>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</si>
  <si>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</si>
  <si>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</si>
  <si>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</si>
  <si>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</si>
  <si>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</si>
  <si>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</si>
  <si>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</si>
  <si>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</si>
  <si>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</si>
  <si>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</si>
  <si>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</si>
  <si>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</si>
  <si>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</si>
  <si>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</si>
  <si>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</si>
  <si>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</si>
  <si>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</si>
  <si>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</si>
  <si>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</si>
  <si>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</si>
  <si>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</si>
  <si>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</si>
  <si>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</si>
  <si>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</si>
  <si>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</si>
  <si>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</si>
  <si>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</si>
  <si>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</si>
  <si>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</si>
  <si>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</si>
  <si>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</si>
  <si>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</si>
  <si>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</si>
  <si>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</si>
  <si>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</si>
  <si>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</si>
  <si>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</si>
  <si>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</si>
  <si>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</si>
  <si>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</si>
  <si>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</si>
  <si>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</si>
  <si>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</si>
  <si>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</si>
  <si>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</si>
  <si>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</si>
  <si>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</si>
  <si>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</si>
  <si>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</si>
  <si>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</si>
  <si>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</si>
  <si>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</si>
  <si>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</si>
  <si>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</si>
  <si>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</si>
  <si>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</si>
  <si>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</si>
  <si>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</si>
  <si>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</si>
  <si>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</si>
  <si>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</si>
  <si>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</si>
  <si>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</si>
  <si>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</si>
  <si>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</si>
  <si>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</si>
  <si>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</si>
  <si>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</si>
  <si>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</si>
  <si>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</si>
  <si>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</si>
  <si>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</si>
  <si>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</si>
  <si>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</si>
  <si>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</si>
  <si>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</si>
  <si>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</si>
  <si>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</si>
  <si>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</si>
  <si>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</si>
  <si>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</si>
  <si>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</si>
  <si>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</si>
  <si>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</si>
  <si>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</si>
  <si>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</si>
  <si>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</si>
  <si>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</si>
  <si>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</si>
  <si>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</si>
  <si>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</si>
  <si>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</si>
  <si>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</si>
  <si>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</si>
  <si>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</si>
  <si>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</si>
  <si>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</si>
  <si>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</si>
  <si>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</si>
  <si>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</si>
  <si>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</si>
  <si>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</si>
  <si>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</si>
  <si>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</si>
  <si>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</si>
  <si>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</si>
  <si>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</si>
  <si>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</si>
  <si>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</si>
  <si>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</si>
  <si>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</si>
  <si>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</si>
  <si>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</si>
  <si>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</si>
  <si>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</si>
  <si>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</si>
  <si>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</si>
  <si>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</si>
  <si>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</si>
  <si>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</si>
  <si>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</si>
  <si>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</si>
  <si>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</si>
  <si>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</si>
  <si>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</si>
  <si>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</si>
  <si>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</si>
  <si>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</si>
  <si>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</si>
  <si>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</si>
  <si>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</si>
  <si>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</si>
  <si>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</si>
  <si>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</si>
  <si>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</si>
  <si>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</si>
  <si>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</si>
  <si>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</si>
  <si>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</si>
  <si>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</si>
  <si>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</si>
  <si>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</si>
  <si>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</si>
  <si>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</si>
  <si>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</si>
  <si>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</si>
  <si>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</si>
  <si>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</si>
  <si>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</si>
  <si>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</si>
  <si>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</si>
  <si>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</si>
  <si>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</si>
  <si>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</si>
  <si>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</si>
  <si>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</si>
  <si>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</si>
  <si>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</si>
  <si>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</si>
  <si>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</si>
  <si>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</si>
  <si>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</si>
  <si>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</si>
  <si>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</si>
  <si>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</si>
  <si>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</si>
  <si>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</si>
  <si>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</si>
  <si>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</si>
  <si>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</si>
  <si>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</si>
  <si>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</si>
  <si>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</si>
  <si>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</si>
  <si>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</si>
  <si>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</si>
  <si>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</si>
  <si>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</si>
  <si>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</si>
  <si>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</si>
  <si>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</si>
  <si>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</si>
  <si>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</si>
  <si>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</si>
  <si>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</si>
  <si>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</si>
  <si>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</si>
  <si>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</si>
  <si>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</si>
  <si>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</si>
  <si>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</si>
  <si>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</si>
  <si>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</si>
  <si>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</si>
  <si>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</si>
  <si>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</si>
  <si>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</si>
  <si>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</si>
  <si>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</si>
  <si>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</si>
  <si>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</si>
  <si>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</si>
  <si>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</si>
  <si>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</si>
  <si>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</si>
  <si>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</si>
  <si>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</si>
  <si>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</si>
  <si>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</si>
  <si>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</si>
  <si>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</si>
  <si>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</si>
  <si>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</si>
  <si>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</si>
  <si>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</si>
  <si>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</si>
  <si>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</si>
  <si>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</si>
  <si>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</si>
  <si>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</si>
  <si>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</si>
  <si>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</si>
  <si>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</si>
  <si>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</si>
  <si>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</si>
  <si>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</si>
  <si>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</si>
  <si>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</si>
  <si>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</si>
  <si>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</si>
  <si>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</si>
  <si>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</si>
  <si>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</si>
  <si>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</si>
  <si>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</si>
  <si>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</si>
  <si>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</si>
  <si>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</si>
  <si>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</si>
  <si>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</si>
  <si>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</si>
  <si>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</si>
  <si>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</si>
  <si>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</si>
  <si>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</si>
  <si>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</si>
  <si>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</si>
  <si>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</si>
  <si>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</si>
  <si>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</si>
  <si>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</si>
  <si>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</si>
  <si>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</si>
  <si>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</si>
  <si>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</si>
  <si>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</si>
  <si>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</si>
  <si>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</si>
  <si>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</si>
  <si>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</si>
  <si>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</si>
  <si>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</si>
  <si>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</si>
  <si>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</si>
  <si>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</si>
  <si>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</si>
  <si>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</si>
  <si>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</si>
  <si>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</si>
  <si>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</si>
  <si>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</si>
  <si>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</si>
  <si>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</si>
  <si>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</si>
  <si>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</si>
  <si>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</si>
  <si>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</si>
  <si>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</si>
  <si>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</si>
  <si>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</si>
  <si>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</si>
  <si>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</si>
  <si>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</si>
  <si>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</si>
  <si>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</si>
  <si>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</si>
  <si>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</si>
  <si>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</si>
  <si>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</si>
  <si>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</si>
  <si>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</si>
  <si>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</si>
  <si>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</si>
  <si>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</si>
  <si>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</si>
  <si>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</si>
  <si>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</si>
  <si>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</si>
  <si>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</si>
  <si>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</si>
  <si>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</si>
  <si>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</si>
  <si>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</si>
  <si>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</si>
  <si>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</si>
  <si>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</si>
  <si>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</si>
  <si>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</si>
  <si>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</si>
  <si>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</si>
  <si>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</si>
  <si>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</si>
  <si>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</si>
  <si>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</si>
  <si>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</si>
  <si>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</si>
  <si>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</si>
  <si>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</si>
  <si>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</si>
  <si>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</si>
  <si>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</si>
  <si>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</si>
  <si>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</si>
  <si>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</si>
  <si>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</si>
  <si>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</si>
  <si>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</si>
  <si>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</si>
  <si>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</si>
  <si>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</si>
  <si>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</si>
  <si>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</si>
  <si>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</si>
  <si>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</si>
  <si>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</si>
  <si>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</si>
  <si>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</si>
  <si>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</si>
  <si>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</si>
  <si>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</si>
  <si>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</si>
  <si>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</si>
  <si>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</si>
  <si>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</si>
  <si>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</si>
  <si>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</si>
  <si>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</si>
  <si>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</si>
  <si>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</si>
  <si>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</si>
  <si>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</si>
  <si>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</si>
  <si>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</si>
  <si>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</si>
  <si>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</si>
  <si>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</si>
  <si>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</si>
  <si>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</si>
  <si>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</si>
  <si>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</si>
  <si>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</si>
  <si>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</si>
  <si>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</si>
  <si>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</si>
  <si>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</si>
  <si>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</si>
  <si>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</si>
  <si>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</si>
  <si>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</si>
  <si>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</si>
  <si>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</si>
  <si>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</si>
  <si>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</si>
  <si>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</si>
  <si>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</si>
  <si>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</si>
  <si>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</si>
  <si>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</si>
  <si>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</si>
  <si>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</si>
  <si>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</si>
  <si>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</si>
  <si>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</si>
  <si>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</si>
  <si>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</si>
  <si>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</si>
  <si>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</si>
  <si>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</si>
  <si>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</si>
  <si>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</si>
  <si>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</si>
  <si>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</si>
  <si>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</si>
  <si>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</si>
  <si>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</si>
  <si>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</si>
  <si>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</si>
  <si>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</si>
  <si>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</si>
  <si>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</si>
  <si>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</si>
  <si>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</si>
  <si>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</si>
  <si>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</si>
  <si>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</si>
  <si>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</si>
  <si>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</si>
  <si>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</si>
  <si>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</si>
  <si>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</si>
  <si>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</si>
  <si>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</si>
  <si>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</si>
  <si>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</si>
  <si>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</si>
  <si>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</si>
  <si>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</si>
  <si>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</si>
  <si>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</si>
  <si>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</si>
  <si>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</si>
  <si>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</si>
  <si>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</si>
  <si>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</si>
  <si>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</si>
  <si>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</si>
  <si>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</si>
  <si>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</si>
  <si>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</si>
  <si>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</si>
  <si>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</si>
  <si>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</si>
  <si>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</si>
  <si>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</si>
  <si>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</si>
  <si>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</si>
  <si>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</si>
  <si>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</si>
  <si>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</si>
  <si>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</si>
  <si>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</si>
  <si>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</si>
  <si>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</si>
  <si>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</si>
  <si>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</si>
  <si>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</si>
  <si>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</si>
  <si>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</si>
  <si>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</si>
  <si>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</si>
  <si>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</si>
  <si>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</si>
  <si>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</si>
  <si>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</si>
  <si>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</si>
  <si>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</si>
  <si>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</si>
  <si>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</si>
  <si>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</si>
  <si>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</si>
  <si>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</si>
  <si>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</si>
  <si>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</si>
  <si>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</si>
  <si>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</si>
  <si>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</si>
  <si>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</si>
  <si>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</si>
  <si>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</si>
  <si>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</si>
  <si>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</si>
  <si>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</si>
  <si>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</si>
  <si>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</si>
  <si>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</si>
  <si>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</si>
  <si>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</si>
  <si>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</si>
  <si>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</si>
  <si>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</si>
  <si>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</si>
  <si>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</si>
  <si>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</si>
  <si>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</si>
  <si>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</si>
  <si>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</si>
  <si>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</si>
  <si>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</si>
  <si>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</si>
  <si>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</si>
  <si>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</si>
  <si>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</si>
  <si>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</si>
  <si>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</si>
  <si>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</si>
  <si>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</si>
  <si>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</si>
  <si>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</si>
  <si>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</si>
  <si>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</si>
  <si>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</si>
  <si>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</si>
  <si>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</si>
  <si>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</si>
  <si>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</si>
  <si>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</si>
  <si>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</si>
  <si>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</si>
  <si>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</si>
  <si>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</si>
  <si>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</si>
  <si>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</si>
  <si>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</si>
  <si>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</si>
  <si>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</si>
  <si>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</si>
  <si>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</si>
  <si>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</si>
  <si>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</si>
  <si>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</si>
  <si>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</si>
  <si>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</si>
  <si>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</si>
  <si>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</si>
  <si>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</si>
  <si>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</si>
  <si>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</si>
  <si>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</si>
  <si>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</si>
  <si>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</si>
  <si>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</si>
  <si>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</si>
  <si>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</si>
  <si>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</si>
  <si>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</si>
  <si>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</si>
  <si>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</si>
  <si>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</si>
  <si>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</si>
  <si>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</si>
  <si>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</si>
  <si>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</si>
  <si>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</si>
  <si>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</si>
  <si>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</si>
  <si>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</si>
  <si>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</si>
  <si>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</si>
  <si>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</si>
  <si>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</si>
  <si>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</si>
  <si>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</si>
  <si>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</si>
  <si>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</si>
  <si>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</si>
  <si>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</si>
  <si>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</si>
  <si>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</si>
  <si>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</si>
  <si>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</si>
  <si>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</si>
  <si>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</si>
  <si>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</si>
  <si>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</si>
  <si>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</si>
  <si>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</si>
  <si>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</si>
  <si>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</si>
  <si>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</si>
  <si>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</si>
  <si>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</si>
  <si>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</si>
  <si>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</si>
  <si>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</si>
  <si>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</si>
  <si>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</si>
  <si>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</si>
  <si>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</si>
  <si>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</si>
  <si>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</si>
  <si>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</si>
  <si>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</si>
  <si>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</si>
  <si>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</si>
  <si>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</si>
  <si>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</si>
  <si>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</si>
  <si>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</si>
  <si>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</si>
  <si>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</si>
  <si>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</si>
  <si>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</si>
  <si>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</si>
  <si>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</si>
  <si>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</si>
  <si>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</si>
  <si>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</si>
  <si>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</si>
  <si>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</si>
  <si>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</si>
  <si>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</si>
  <si>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</si>
  <si>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</si>
  <si>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</si>
  <si>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</si>
  <si>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</si>
  <si>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</si>
  <si>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</si>
  <si>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</si>
  <si>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</si>
  <si>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</si>
  <si>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</si>
  <si>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</si>
  <si>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</si>
  <si>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</si>
  <si>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</si>
  <si>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</si>
  <si>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</si>
  <si>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</si>
  <si>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</si>
  <si>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</si>
  <si>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</si>
  <si>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</si>
  <si>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</si>
  <si>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</si>
  <si>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</si>
  <si>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</si>
  <si>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</si>
  <si>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</si>
  <si>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</si>
  <si>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</si>
  <si>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</si>
  <si>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</si>
  <si>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</si>
  <si>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</si>
  <si>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</si>
  <si>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</si>
  <si>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</si>
  <si>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</si>
  <si>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</si>
  <si>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</si>
  <si>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</si>
  <si>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</si>
  <si>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</si>
  <si>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</si>
  <si>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</si>
  <si>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</si>
  <si>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</si>
  <si>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</si>
  <si>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</si>
  <si>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</si>
  <si>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</si>
  <si>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</si>
  <si>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</si>
  <si>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</si>
  <si>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</si>
  <si>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</si>
  <si>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</si>
  <si>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</si>
  <si>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</si>
  <si>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</si>
  <si>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</si>
  <si>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</si>
  <si>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</si>
  <si>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</si>
  <si>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</si>
  <si>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</si>
  <si>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</si>
  <si>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</si>
  <si>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</si>
  <si>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</si>
  <si>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</si>
  <si>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</si>
  <si>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</si>
  <si>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</si>
  <si>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</si>
  <si>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</si>
  <si>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</si>
  <si>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</si>
  <si>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</si>
  <si>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</si>
  <si>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</si>
  <si>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</si>
  <si>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</si>
  <si>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</si>
  <si>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</si>
  <si>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</si>
  <si>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</si>
  <si>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</si>
  <si>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</si>
  <si>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</si>
  <si>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</si>
  <si>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</si>
  <si>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</si>
  <si>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</si>
  <si>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</si>
  <si>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</si>
  <si>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</si>
  <si>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</si>
  <si>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</si>
  <si>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</si>
  <si>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</si>
  <si>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</si>
  <si>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</si>
  <si>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</si>
  <si>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</si>
  <si>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</si>
  <si>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</si>
  <si>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</si>
  <si>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</si>
  <si>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</si>
  <si>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</si>
  <si>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</si>
  <si>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</si>
  <si>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</si>
  <si>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</si>
  <si>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</si>
  <si>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</si>
  <si>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</si>
  <si>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</si>
  <si>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</si>
  <si>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</si>
  <si>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</si>
  <si>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</si>
  <si>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</si>
  <si>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</si>
  <si>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</si>
  <si>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</si>
  <si>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</si>
  <si>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</si>
  <si>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</si>
  <si>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</si>
  <si>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</si>
  <si>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</si>
  <si>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</si>
  <si>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</si>
  <si>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</si>
  <si>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</si>
  <si>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</si>
  <si>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</si>
  <si>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</si>
  <si>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</si>
  <si>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</si>
  <si>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</si>
  <si>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</si>
  <si>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</si>
  <si>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</si>
  <si>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</si>
  <si>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</si>
  <si>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</si>
  <si>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</si>
  <si>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</si>
  <si>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</si>
  <si>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</si>
  <si>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</si>
  <si>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</si>
  <si>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</si>
  <si>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</si>
  <si>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</si>
  <si>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</si>
  <si>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</si>
  <si>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</si>
  <si>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</si>
  <si>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</si>
  <si>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</si>
  <si>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</si>
  <si>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</si>
  <si>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</si>
  <si>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</si>
  <si>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</si>
  <si>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</si>
  <si>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</si>
  <si>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</si>
  <si>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</si>
  <si>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</si>
  <si>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</si>
  <si>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</si>
  <si>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</si>
  <si>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</si>
  <si>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</si>
  <si>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</si>
  <si>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</si>
  <si>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</si>
  <si>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</si>
  <si>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</si>
  <si>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</si>
  <si>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</si>
  <si>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</si>
  <si>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</si>
  <si>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</si>
  <si>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</si>
  <si>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</si>
  <si>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</si>
  <si>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</si>
  <si>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</si>
  <si>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</si>
  <si>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</si>
  <si>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</si>
  <si>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</si>
  <si>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</si>
  <si>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</si>
  <si>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</si>
  <si>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</si>
  <si>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</si>
  <si>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</si>
  <si>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</si>
  <si>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</si>
  <si>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</si>
  <si>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</si>
  <si>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</si>
  <si>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</si>
  <si>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</si>
  <si>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</si>
  <si>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</si>
  <si>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</si>
  <si>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</si>
  <si>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</si>
  <si>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</si>
  <si>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</si>
  <si>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</si>
  <si>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</si>
  <si>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</si>
  <si>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</si>
  <si>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</si>
  <si>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</si>
  <si>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</si>
  <si>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</si>
  <si>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</si>
  <si>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</si>
  <si>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</si>
  <si>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</si>
  <si>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</si>
  <si>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</si>
  <si>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</si>
  <si>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</si>
  <si>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</si>
  <si>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</si>
  <si>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</si>
  <si>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</si>
  <si>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</si>
  <si>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</si>
  <si>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</si>
  <si>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</si>
  <si>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</si>
  <si>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</si>
  <si>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</si>
  <si>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</si>
  <si>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</si>
  <si>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</si>
  <si>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</si>
  <si>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</si>
  <si>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</si>
  <si>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</si>
  <si>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</si>
  <si>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</si>
  <si>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</si>
  <si>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</si>
  <si>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</si>
  <si>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</si>
  <si>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</si>
  <si>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</si>
  <si>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</si>
  <si>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</si>
  <si>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</si>
  <si>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</si>
  <si>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</si>
  <si>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</si>
  <si>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</si>
  <si>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</si>
  <si>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</si>
  <si>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</si>
  <si>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</si>
  <si>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</si>
  <si>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</si>
  <si>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</si>
  <si>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</si>
  <si>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</si>
  <si>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</si>
  <si>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</si>
  <si>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</si>
  <si>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</si>
  <si>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</si>
  <si>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</si>
  <si>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</si>
  <si>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</si>
  <si>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</si>
  <si>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</si>
  <si>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</si>
  <si>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</si>
  <si>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</si>
  <si>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</si>
  <si>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</si>
  <si>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</si>
  <si>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</si>
  <si>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</si>
  <si>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</si>
  <si>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</si>
  <si>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</si>
  <si>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</si>
  <si>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</si>
  <si>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</si>
  <si>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</si>
  <si>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</si>
  <si>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</si>
  <si>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</si>
  <si>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</si>
  <si>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</si>
  <si>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</si>
  <si>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</si>
  <si>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</si>
  <si>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</si>
  <si>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</si>
  <si>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</si>
  <si>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</si>
  <si>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</si>
  <si>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</si>
  <si>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</si>
  <si>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</si>
  <si>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</si>
  <si>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</si>
  <si>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</si>
  <si>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</si>
  <si>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</si>
  <si>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</si>
  <si>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</si>
  <si>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</si>
  <si>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</si>
  <si>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</si>
  <si>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</si>
  <si>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</si>
  <si>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</si>
  <si>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</si>
  <si>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</si>
  <si>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</si>
  <si>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</si>
  <si>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</si>
  <si>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</si>
  <si>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</si>
  <si>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</si>
  <si>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</si>
  <si>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</si>
  <si>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</si>
  <si>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</si>
  <si>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</si>
  <si>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</si>
  <si>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</si>
  <si>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</si>
  <si>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</si>
  <si>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</si>
  <si>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</si>
  <si>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</si>
  <si>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</si>
  <si>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</si>
  <si>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</si>
  <si>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</si>
  <si>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</si>
  <si>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</si>
  <si>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</si>
  <si>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</si>
  <si>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</si>
  <si>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</si>
  <si>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</si>
  <si>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</si>
  <si>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</si>
  <si>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</si>
  <si>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</si>
  <si>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</si>
  <si>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</si>
  <si>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</si>
  <si>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</si>
  <si>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</si>
  <si>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</si>
  <si>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</si>
  <si>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</si>
  <si>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</si>
  <si>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</si>
  <si>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</si>
  <si>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</si>
  <si>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</si>
  <si>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</si>
  <si>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</si>
  <si>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</si>
  <si>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</si>
  <si>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</si>
  <si>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</si>
  <si>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</si>
  <si>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</si>
  <si>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</si>
  <si>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</si>
  <si>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</si>
  <si>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</si>
  <si>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</si>
  <si>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</si>
  <si>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</si>
  <si>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</si>
  <si>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</si>
  <si>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</si>
  <si>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</si>
  <si>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</si>
  <si>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</si>
  <si>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</si>
  <si>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</si>
  <si>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</si>
  <si>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</si>
  <si>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</si>
  <si>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</si>
  <si>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</si>
  <si>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</si>
  <si>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</si>
  <si>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</si>
  <si>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</si>
  <si>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</si>
  <si>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</si>
  <si>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</si>
  <si>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</si>
  <si>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</si>
  <si>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</si>
  <si>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</si>
  <si>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</si>
  <si>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</si>
  <si>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</si>
  <si>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</si>
  <si>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</si>
  <si>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</si>
  <si>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</si>
  <si>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</si>
  <si>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</si>
  <si>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</si>
  <si>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</si>
  <si>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</si>
  <si>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</si>
  <si>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</si>
  <si>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</si>
  <si>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</si>
  <si>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</si>
  <si>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</si>
  <si>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</si>
  <si>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</si>
  <si>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</si>
  <si>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</si>
  <si>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</si>
  <si>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</si>
  <si>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</si>
  <si>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</si>
  <si>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</si>
  <si>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</si>
  <si>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</si>
  <si>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</si>
  <si>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</si>
  <si>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</si>
  <si>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</si>
  <si>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</si>
  <si>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</si>
  <si>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</si>
  <si>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</si>
  <si>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</si>
  <si>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</si>
  <si>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</si>
  <si>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</si>
  <si>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</si>
  <si>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</si>
  <si>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</si>
  <si>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</si>
  <si>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</si>
  <si>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</si>
  <si>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</si>
  <si>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</si>
  <si>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</si>
  <si>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</si>
  <si>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</si>
  <si>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</si>
  <si>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</si>
  <si>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</si>
  <si>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</si>
  <si>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</si>
  <si>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</si>
  <si>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</si>
  <si>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</si>
  <si>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</si>
  <si>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</si>
  <si>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</si>
  <si>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</si>
  <si>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</si>
  <si>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</si>
  <si>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</si>
  <si>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</si>
  <si>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</si>
  <si>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</si>
  <si>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</si>
  <si>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</si>
  <si>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</si>
  <si>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</si>
  <si>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</si>
  <si>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</si>
  <si>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</si>
  <si>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</si>
  <si>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</si>
  <si>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</si>
  <si>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</si>
  <si>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</si>
  <si>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</si>
  <si>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</si>
  <si>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</si>
  <si>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</si>
  <si>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</si>
  <si>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</si>
  <si>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</si>
  <si>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</si>
  <si>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</si>
  <si>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</si>
  <si>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</si>
  <si>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</si>
  <si>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</si>
  <si>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</si>
  <si>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</si>
  <si>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</si>
  <si>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</si>
  <si>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</si>
  <si>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</si>
  <si>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</si>
  <si>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</si>
  <si>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</si>
  <si>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</si>
  <si>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</si>
  <si>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</si>
  <si>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</si>
  <si>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</si>
  <si>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</si>
  <si>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</si>
  <si>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</si>
  <si>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</si>
  <si>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</si>
  <si>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</si>
  <si>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</si>
  <si>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</si>
  <si>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</si>
  <si>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</si>
  <si>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</si>
  <si>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</si>
  <si>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</si>
  <si>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</si>
  <si>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</si>
  <si>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</si>
  <si>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</si>
  <si>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</si>
  <si>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</si>
  <si>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</si>
  <si>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</si>
  <si>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</si>
  <si>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</si>
  <si>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</si>
  <si>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</si>
  <si>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</si>
  <si>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</si>
  <si>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</si>
  <si>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</si>
  <si>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</si>
  <si>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</si>
  <si>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</si>
  <si>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</si>
  <si>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</si>
  <si>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</si>
  <si>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</si>
  <si>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</si>
  <si>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</si>
  <si>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</si>
  <si>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</si>
  <si>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</si>
  <si>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</si>
  <si>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</si>
  <si>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</si>
  <si>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</si>
  <si>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</si>
  <si>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</si>
  <si>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</si>
  <si>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</si>
  <si>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</si>
  <si>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</si>
  <si>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</si>
  <si>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</si>
  <si>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</si>
  <si>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</si>
  <si>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</si>
  <si>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</si>
  <si>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</si>
  <si>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</si>
  <si>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</si>
  <si>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</si>
  <si>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</si>
  <si>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</si>
  <si>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</si>
  <si>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</si>
  <si>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</si>
  <si>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</si>
  <si>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</si>
  <si>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</si>
  <si>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</si>
  <si>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</si>
  <si>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</si>
  <si>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</si>
  <si>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</si>
  <si>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</si>
  <si>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</si>
  <si>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</si>
  <si>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</si>
  <si>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</si>
  <si>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</si>
  <si>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</si>
  <si>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</si>
  <si>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</si>
  <si>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</si>
  <si>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</si>
  <si>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</si>
  <si>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</si>
  <si>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</si>
  <si>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</si>
  <si>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</si>
  <si>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</si>
  <si>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</si>
  <si>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</si>
  <si>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</si>
  <si>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</si>
  <si>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</si>
  <si>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</si>
  <si>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</si>
  <si>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</si>
  <si>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</si>
  <si>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</si>
  <si>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</si>
  <si>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</si>
  <si>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</si>
  <si>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</si>
  <si>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</si>
  <si>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</si>
  <si>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</si>
  <si>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</si>
  <si>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</si>
  <si>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</si>
  <si>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</si>
  <si>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</si>
  <si>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</si>
  <si>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</si>
  <si>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</si>
  <si>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</si>
  <si>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</si>
  <si>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</si>
  <si>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</si>
  <si>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</si>
  <si>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</si>
  <si>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</si>
  <si>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</si>
  <si>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</si>
  <si>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</si>
  <si>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</si>
  <si>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</si>
  <si>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</si>
  <si>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</si>
  <si>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</si>
  <si>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</si>
  <si>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</si>
  <si>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</si>
  <si>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</si>
  <si>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</si>
  <si>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</si>
  <si>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</si>
  <si>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</si>
  <si>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</si>
  <si>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</si>
  <si>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</si>
  <si>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</si>
  <si>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</si>
  <si>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</si>
  <si>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</si>
  <si>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</si>
  <si>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</si>
  <si>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</si>
  <si>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</si>
  <si>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</si>
  <si>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</si>
  <si>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</si>
  <si>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</si>
  <si>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</si>
  <si>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</si>
  <si>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</si>
  <si>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</si>
  <si>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</si>
  <si>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</si>
  <si>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</si>
  <si>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</si>
  <si>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</si>
  <si>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</si>
  <si>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</si>
  <si>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</si>
  <si>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</si>
  <si>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</si>
  <si>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</si>
  <si>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</si>
  <si>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</si>
  <si>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</si>
  <si>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</si>
  <si>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</si>
  <si>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</si>
  <si>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</si>
  <si>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</si>
  <si>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</si>
  <si>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</si>
  <si>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</si>
  <si>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</si>
  <si>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</si>
  <si>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</si>
  <si>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</si>
  <si>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</si>
  <si>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</si>
  <si>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</si>
  <si>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</si>
  <si>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</si>
  <si>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</si>
  <si>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</si>
  <si>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</si>
  <si>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</si>
  <si>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</si>
  <si>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</si>
  <si>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</si>
  <si>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</si>
  <si>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</si>
  <si>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</si>
  <si>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</si>
  <si>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</si>
  <si>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</si>
  <si>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</si>
  <si>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</si>
  <si>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</si>
  <si>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</si>
  <si>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</si>
  <si>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</si>
  <si>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</si>
  <si>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</si>
  <si>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</si>
  <si>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</si>
  <si>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</si>
  <si>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</si>
  <si>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</si>
  <si>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</si>
  <si>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</si>
  <si>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</si>
  <si>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</si>
  <si>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</si>
  <si>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</si>
  <si>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</si>
  <si>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</si>
  <si>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</si>
  <si>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</si>
  <si>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</si>
  <si>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</si>
  <si>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</si>
  <si>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</si>
  <si>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</si>
  <si>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</si>
  <si>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</si>
  <si>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</si>
  <si>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</si>
  <si>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</si>
  <si>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</si>
  <si>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</si>
  <si>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</si>
  <si>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</si>
  <si>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</si>
  <si>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</si>
  <si>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</si>
  <si>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</si>
  <si>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</si>
  <si>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</si>
  <si>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</si>
  <si>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</si>
  <si>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</si>
  <si>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</si>
  <si>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</si>
  <si>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</si>
  <si>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</si>
  <si>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</si>
  <si>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</si>
  <si>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</si>
  <si>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</si>
  <si>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</si>
  <si>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</si>
  <si>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</si>
  <si>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</si>
  <si>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</si>
  <si>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</si>
  <si>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</si>
  <si>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</si>
  <si>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</si>
  <si>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</si>
  <si>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</si>
  <si>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</si>
  <si>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</si>
  <si>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</si>
  <si>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</si>
  <si>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</si>
  <si>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</si>
  <si>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</si>
  <si>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</si>
  <si>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</si>
  <si>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</si>
  <si>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</si>
  <si>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</si>
  <si>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</si>
  <si>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</si>
  <si>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</si>
  <si>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</si>
  <si>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</si>
  <si>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</si>
  <si>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</si>
  <si>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</si>
  <si>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</si>
  <si>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</si>
  <si>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</si>
  <si>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</si>
  <si>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</si>
  <si>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</si>
  <si>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</si>
  <si>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</si>
  <si>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</si>
  <si>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</si>
  <si>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</si>
  <si>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</si>
  <si>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</si>
  <si>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</si>
  <si>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</si>
  <si>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</si>
  <si>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</si>
  <si>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</si>
  <si>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</si>
  <si>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</si>
  <si>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</si>
  <si>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</si>
  <si>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</si>
  <si>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</si>
  <si>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</si>
  <si>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</si>
  <si>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</si>
  <si>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</si>
  <si>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</si>
  <si>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</si>
  <si>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</si>
  <si>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</si>
  <si>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</si>
  <si>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</si>
  <si>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</si>
  <si>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</si>
  <si>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</si>
  <si>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</si>
  <si>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</si>
  <si>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</si>
  <si>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</si>
  <si>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</si>
  <si>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</si>
  <si>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</si>
  <si>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</si>
  <si>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</si>
  <si>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</si>
  <si>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</si>
  <si>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</si>
  <si>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</si>
  <si>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</si>
  <si>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</si>
  <si>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</si>
  <si>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</si>
  <si>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</si>
  <si>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</si>
  <si>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</si>
  <si>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</si>
  <si>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</si>
  <si>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</si>
  <si>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</si>
  <si>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</si>
  <si>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</si>
  <si>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</si>
  <si>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</si>
  <si>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</si>
  <si>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</si>
  <si>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</si>
  <si>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</si>
  <si>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</si>
  <si>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</si>
  <si>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</si>
  <si>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</si>
  <si>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</si>
  <si>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</si>
  <si>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</si>
  <si>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</si>
  <si>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</si>
  <si>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</si>
  <si>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</si>
  <si>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</si>
  <si>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</si>
  <si>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</si>
  <si>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</si>
  <si>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</si>
  <si>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</si>
  <si>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</si>
  <si>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</si>
  <si>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</si>
  <si>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</si>
  <si>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</si>
  <si>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</si>
  <si>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</si>
  <si>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</si>
  <si>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</si>
  <si>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</si>
  <si>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</si>
  <si>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</si>
  <si>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</si>
  <si>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</si>
  <si>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</si>
  <si>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</si>
  <si>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</si>
  <si>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</si>
  <si>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</si>
  <si>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</si>
  <si>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</si>
  <si>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</si>
  <si>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</si>
  <si>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</si>
  <si>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</si>
  <si>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</si>
  <si>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</si>
  <si>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</si>
  <si>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</si>
  <si>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</si>
  <si>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</si>
  <si>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</si>
  <si>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</si>
  <si>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</si>
  <si>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</si>
  <si>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</si>
  <si>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</si>
  <si>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</si>
  <si>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</si>
  <si>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</si>
  <si>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</si>
  <si>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</si>
  <si>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</si>
  <si>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</si>
  <si>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</si>
  <si>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</si>
  <si>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</si>
  <si>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</si>
  <si>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</si>
  <si>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</si>
  <si>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</si>
  <si>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</si>
  <si>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</si>
  <si>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</si>
  <si>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</si>
  <si>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</si>
  <si>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</si>
  <si>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</si>
  <si>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</si>
  <si>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</si>
  <si>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</si>
  <si>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</si>
  <si>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</si>
  <si>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</si>
  <si>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</si>
  <si>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</si>
  <si>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</si>
  <si>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</si>
  <si>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</si>
  <si>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</si>
  <si>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</si>
  <si>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</si>
  <si>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</si>
  <si>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</si>
  <si>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</si>
  <si>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</si>
  <si>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</si>
  <si>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</si>
  <si>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</si>
  <si>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</si>
  <si>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</si>
  <si>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</si>
  <si>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</si>
  <si>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</si>
  <si>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</si>
  <si>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</si>
  <si>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</si>
  <si>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</si>
  <si>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</si>
  <si>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</si>
  <si>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</si>
  <si>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</si>
  <si>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</si>
  <si>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</si>
  <si>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</si>
  <si>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</si>
  <si>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</si>
  <si>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</si>
  <si>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</si>
  <si>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</si>
  <si>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</si>
  <si>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</si>
  <si>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</si>
  <si>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</si>
  <si>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</si>
  <si>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</si>
  <si>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</si>
  <si>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</si>
  <si>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</si>
  <si>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</si>
  <si>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</si>
  <si>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</si>
  <si>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</si>
  <si>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</si>
  <si>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</si>
  <si>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</si>
  <si>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</si>
  <si>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</si>
  <si>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</si>
  <si>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</si>
  <si>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</si>
  <si>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</si>
  <si>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</si>
  <si>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</si>
  <si>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</si>
  <si>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</si>
  <si>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</si>
  <si>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</si>
  <si>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</si>
  <si>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</si>
  <si>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</si>
  <si>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</si>
  <si>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</si>
  <si>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</si>
  <si>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</si>
  <si>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</si>
  <si>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</si>
  <si>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</si>
  <si>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</si>
  <si>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</si>
  <si>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</si>
  <si>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</si>
  <si>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</si>
  <si>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</si>
  <si>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</si>
  <si>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</si>
  <si>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</si>
  <si>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</si>
  <si>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</si>
  <si>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</si>
  <si>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</si>
  <si>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</si>
  <si>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</si>
  <si>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</si>
  <si>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</si>
  <si>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</si>
  <si>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</si>
  <si>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</si>
  <si>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</si>
  <si>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</si>
  <si>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</si>
  <si>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</si>
  <si>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</si>
  <si>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</si>
  <si>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</si>
  <si>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</si>
  <si>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</si>
  <si>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</si>
  <si>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</si>
  <si>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</si>
  <si>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</si>
  <si>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</si>
  <si>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</si>
  <si>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</si>
  <si>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</si>
  <si>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</si>
  <si>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</si>
  <si>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</si>
  <si>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</si>
  <si>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</si>
  <si>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</si>
  <si>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</si>
  <si>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</si>
  <si>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</si>
  <si>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</si>
  <si>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</si>
  <si>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</si>
  <si>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</si>
  <si>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</si>
  <si>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</si>
  <si>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</si>
  <si>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</si>
  <si>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</si>
  <si>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</si>
  <si>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</si>
  <si>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</si>
  <si>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</si>
  <si>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</si>
  <si>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</si>
  <si>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</si>
  <si>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</si>
  <si>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</si>
  <si>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</si>
  <si>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</si>
  <si>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</si>
  <si>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</si>
  <si>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</si>
  <si>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</si>
  <si>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</si>
  <si>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</si>
  <si>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</si>
  <si>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</si>
  <si>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</si>
  <si>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</si>
  <si>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</si>
  <si>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</si>
  <si>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</si>
  <si>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</si>
  <si>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</si>
  <si>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</si>
  <si>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</si>
  <si>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</si>
  <si>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</si>
  <si>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</si>
  <si>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</si>
  <si>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</si>
  <si>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</si>
  <si>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</si>
  <si>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</si>
  <si>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</si>
  <si>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</si>
  <si>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</si>
  <si>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</si>
  <si>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</si>
  <si>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</si>
  <si>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</si>
  <si>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</si>
  <si>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</si>
  <si>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</si>
  <si>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</si>
  <si>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</si>
  <si>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</si>
  <si>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</si>
  <si>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</si>
  <si>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</si>
  <si>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</si>
  <si>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</si>
  <si>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</si>
  <si>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</si>
  <si>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</si>
  <si>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</si>
  <si>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</si>
  <si>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</si>
  <si>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</si>
  <si>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</si>
  <si>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</si>
  <si>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</si>
  <si>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</si>
  <si>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</si>
  <si>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</si>
  <si>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</si>
  <si>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</si>
  <si>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</si>
  <si>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</si>
  <si>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</si>
  <si>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</si>
  <si>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</si>
  <si>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</si>
  <si>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</si>
  <si>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</si>
  <si>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</si>
  <si>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</si>
  <si>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</si>
  <si>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</si>
  <si>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</si>
  <si>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</si>
  <si>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</si>
  <si>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</si>
  <si>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</si>
  <si>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</si>
  <si>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</si>
  <si>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</si>
  <si>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</si>
  <si>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</si>
  <si>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</si>
  <si>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</si>
  <si>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</si>
  <si>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</si>
  <si>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</si>
  <si>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</si>
  <si>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</si>
  <si>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</si>
  <si>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</si>
  <si>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</si>
  <si>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</si>
  <si>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</si>
  <si>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</si>
  <si>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</si>
  <si>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</si>
  <si>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</si>
  <si>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</si>
  <si>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</si>
  <si>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</si>
  <si>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</si>
  <si>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</si>
  <si>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</si>
  <si>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</si>
  <si>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</si>
  <si>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</si>
  <si>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</si>
  <si>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</si>
  <si>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</si>
  <si>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</si>
  <si>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</si>
  <si>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</si>
  <si>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</si>
  <si>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</si>
  <si>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</si>
  <si>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</si>
  <si>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</si>
  <si>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</si>
  <si>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</si>
  <si>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</si>
  <si>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</si>
  <si>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</si>
  <si>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</si>
  <si>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</si>
  <si>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</si>
  <si>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</si>
  <si>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</si>
  <si>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</si>
  <si>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</si>
  <si>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</si>
  <si>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</si>
  <si>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</si>
  <si>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</si>
  <si>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</si>
  <si>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</si>
  <si>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</si>
  <si>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</si>
  <si>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</si>
  <si>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</si>
  <si>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</si>
  <si>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</si>
  <si>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</si>
  <si>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</si>
  <si>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</si>
  <si>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</si>
  <si>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</si>
  <si>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</si>
  <si>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</si>
  <si>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</si>
  <si>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</si>
  <si>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</si>
  <si>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</si>
  <si>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</si>
  <si>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</si>
  <si>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</si>
  <si>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</si>
  <si>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</si>
  <si>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</si>
  <si>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</si>
  <si>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</si>
  <si>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</si>
  <si>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</si>
  <si>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</si>
  <si>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</si>
  <si>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</si>
  <si>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</si>
  <si>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</si>
  <si>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</si>
  <si>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</si>
  <si>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</si>
  <si>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</si>
  <si>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</si>
  <si>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</si>
  <si>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</si>
  <si>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</si>
  <si>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</si>
  <si>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</si>
  <si>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</si>
  <si>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</si>
  <si>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</si>
  <si>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</si>
  <si>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</si>
  <si>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</si>
  <si>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</si>
  <si>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</si>
  <si>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</si>
  <si>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</si>
  <si>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</si>
  <si>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</si>
  <si>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</si>
  <si>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</si>
  <si>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</si>
  <si>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</si>
  <si>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</si>
  <si>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</si>
  <si>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</si>
  <si>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</si>
  <si>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</si>
  <si>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</si>
  <si>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</si>
  <si>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</si>
  <si>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</si>
  <si>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</si>
  <si>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</si>
  <si>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</si>
  <si>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</si>
  <si>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</si>
  <si>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</si>
  <si>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</si>
  <si>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</si>
  <si>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</si>
  <si>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</si>
  <si>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</si>
  <si>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</si>
  <si>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</si>
  <si>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</si>
  <si>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</si>
  <si>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</si>
  <si>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</si>
  <si>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</si>
  <si>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</si>
  <si>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</si>
  <si>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</si>
  <si>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</si>
  <si>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</si>
  <si>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</si>
  <si>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</si>
  <si>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</si>
  <si>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</si>
  <si>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</si>
  <si>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</si>
  <si>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</si>
  <si>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</si>
  <si>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</si>
  <si>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</si>
  <si>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</si>
  <si>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</si>
  <si>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</si>
  <si>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</si>
  <si>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</si>
  <si>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</si>
  <si>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</si>
  <si>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</si>
  <si>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</si>
  <si>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</si>
  <si>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</si>
  <si>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</si>
  <si>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</si>
  <si>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</si>
  <si>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</si>
  <si>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</si>
  <si>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</si>
  <si>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</si>
  <si>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</si>
  <si>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</si>
  <si>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</si>
  <si>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</si>
  <si>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</si>
  <si>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</si>
  <si>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</si>
  <si>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</si>
  <si>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</si>
  <si>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</si>
  <si>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</si>
  <si>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</si>
  <si>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</si>
  <si>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</si>
  <si>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</si>
  <si>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</si>
  <si>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</si>
  <si>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</si>
  <si>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</si>
  <si>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</si>
  <si>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</si>
  <si>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</si>
  <si>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</si>
  <si>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</si>
  <si>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</si>
  <si>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</si>
  <si>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</si>
  <si>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</si>
  <si>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</si>
  <si>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</si>
  <si>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</si>
  <si>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</si>
  <si>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</si>
  <si>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</si>
  <si>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</si>
  <si>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</si>
  <si>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</si>
  <si>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</si>
  <si>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</si>
  <si>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</si>
  <si>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</si>
  <si>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</si>
  <si>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</si>
  <si>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</si>
  <si>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</si>
  <si>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</si>
  <si>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</si>
  <si>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</si>
  <si>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</si>
  <si>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</si>
  <si>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</si>
  <si>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</si>
  <si>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</si>
  <si>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</si>
  <si>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</si>
  <si>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</si>
  <si>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</si>
  <si>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</si>
  <si>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</si>
  <si>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</si>
  <si>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</si>
  <si>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</si>
  <si>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</si>
  <si>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</si>
  <si>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</si>
  <si>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</si>
  <si>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</si>
  <si>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</si>
  <si>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</si>
  <si>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</si>
  <si>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</si>
  <si>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</si>
  <si>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</si>
  <si>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</si>
  <si>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</si>
  <si>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</si>
  <si>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</si>
  <si>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</si>
  <si>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</si>
  <si>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</si>
  <si>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</si>
  <si>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</si>
  <si>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</si>
  <si>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</si>
  <si>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</si>
  <si>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</si>
  <si>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</si>
  <si>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</si>
  <si>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</si>
  <si>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</si>
  <si>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</si>
  <si>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</si>
  <si>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</si>
  <si>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</si>
  <si>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</si>
  <si>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</si>
  <si>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</si>
  <si>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</si>
  <si>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</si>
  <si>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</si>
  <si>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</si>
  <si>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</si>
  <si>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</si>
  <si>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</si>
  <si>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</si>
  <si>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</si>
  <si>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</si>
  <si>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</si>
  <si>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</si>
  <si>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</si>
  <si>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</si>
  <si>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</si>
  <si>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</si>
  <si>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</si>
  <si>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</si>
  <si>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</si>
  <si>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</si>
  <si>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</si>
  <si>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</si>
  <si>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</si>
  <si>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</si>
  <si>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</si>
  <si>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</si>
  <si>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</si>
  <si>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</si>
  <si>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</si>
  <si>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</si>
  <si>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</si>
  <si>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</si>
  <si>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</si>
  <si>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</si>
  <si>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</si>
  <si>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</si>
  <si>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</si>
  <si>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</si>
  <si>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</si>
  <si>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</si>
  <si>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</si>
  <si>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</si>
  <si>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</si>
  <si>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</si>
  <si>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</si>
  <si>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</si>
  <si>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</si>
  <si>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</si>
  <si>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</si>
  <si>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</si>
  <si>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</si>
  <si>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</si>
  <si>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</si>
  <si>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</si>
  <si>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</si>
  <si>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</si>
  <si>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</si>
  <si>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</si>
  <si>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</si>
  <si>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</si>
  <si>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</si>
  <si>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</si>
  <si>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</si>
  <si>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</si>
  <si>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</si>
  <si>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</si>
  <si>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</si>
  <si>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</si>
  <si>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</si>
  <si>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</si>
  <si>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</si>
  <si>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</si>
  <si>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</si>
  <si>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</si>
  <si>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</si>
  <si>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</si>
  <si>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</si>
  <si>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</si>
  <si>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</si>
  <si>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</si>
  <si>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</si>
  <si>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</si>
  <si>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</si>
  <si>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</si>
  <si>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</si>
  <si>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</si>
  <si>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</si>
  <si>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</si>
  <si>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</si>
  <si>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</si>
  <si>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</si>
  <si>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</si>
  <si>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</si>
  <si>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</si>
  <si>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</si>
  <si>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</si>
  <si>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</si>
  <si>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</si>
  <si>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</si>
  <si>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</si>
  <si>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</si>
  <si>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</si>
  <si>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</si>
  <si>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</si>
  <si>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</si>
  <si>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</si>
  <si>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</si>
  <si>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</si>
  <si>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</si>
  <si>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</si>
  <si>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</si>
  <si>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</si>
  <si>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</si>
  <si>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</si>
  <si>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</si>
  <si>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</si>
  <si>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</si>
  <si>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</si>
  <si>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</si>
  <si>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</si>
  <si>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</si>
  <si>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</si>
  <si>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</si>
  <si>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</si>
  <si>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</si>
  <si>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</si>
  <si>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</si>
  <si>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</si>
  <si>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</si>
  <si>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</si>
  <si>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</si>
  <si>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</si>
  <si>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</si>
  <si>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</si>
  <si>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</si>
  <si>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</si>
  <si>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</si>
  <si>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</si>
  <si>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</si>
  <si>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</si>
  <si>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</si>
  <si>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</si>
  <si>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</si>
  <si>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</si>
  <si>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</si>
  <si>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</si>
  <si>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</si>
  <si>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</si>
  <si>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</si>
  <si>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</si>
  <si>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</si>
  <si>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</si>
  <si>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</si>
  <si>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</si>
  <si>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</si>
  <si>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</si>
  <si>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</si>
  <si>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</si>
  <si>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</si>
  <si>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</si>
  <si>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</si>
  <si>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</si>
  <si>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</si>
  <si>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</si>
  <si>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</si>
  <si>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</si>
  <si>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</si>
  <si>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</si>
  <si>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</si>
  <si>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</si>
  <si>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</si>
  <si>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</si>
  <si>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</si>
  <si>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</si>
  <si>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</si>
  <si>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</si>
  <si>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</si>
  <si>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</si>
  <si>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</si>
  <si>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</si>
  <si>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</si>
  <si>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</si>
  <si>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</si>
  <si>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</si>
  <si>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</si>
  <si>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</si>
  <si>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</si>
  <si>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</si>
  <si>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</si>
  <si>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</si>
  <si>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</si>
  <si>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</si>
  <si>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</si>
  <si>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</si>
  <si>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</si>
  <si>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</si>
  <si>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</si>
  <si>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</si>
  <si>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</si>
  <si>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</si>
  <si>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</si>
  <si>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</si>
  <si>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</si>
  <si>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</si>
  <si>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</si>
  <si>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</si>
  <si>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</si>
  <si>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</si>
  <si>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</si>
  <si>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</si>
  <si>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</si>
  <si>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</si>
  <si>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</si>
  <si>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</si>
  <si>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</si>
  <si>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</si>
  <si>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</si>
  <si>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</si>
  <si>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</si>
  <si>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</si>
  <si>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</si>
  <si>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</si>
  <si>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</si>
  <si>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</si>
  <si>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</si>
  <si>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</si>
  <si>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</si>
  <si>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</si>
  <si>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</si>
  <si>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</si>
  <si>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</si>
  <si>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</si>
  <si>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</si>
  <si>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</si>
  <si>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</si>
  <si>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</si>
  <si>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</si>
  <si>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</si>
  <si>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</si>
  <si>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</si>
  <si>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</si>
  <si>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</si>
  <si>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</si>
  <si>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</si>
  <si>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</si>
  <si>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</si>
  <si>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</si>
  <si>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</si>
  <si>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</si>
  <si>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</si>
  <si>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</si>
  <si>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</si>
  <si>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</si>
  <si>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</si>
  <si>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</si>
  <si>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</si>
  <si>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</si>
  <si>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</si>
  <si>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</si>
  <si>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</si>
  <si>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</si>
  <si>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</si>
  <si>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</si>
  <si>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</si>
  <si>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</si>
  <si>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</si>
  <si>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</si>
  <si>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</si>
  <si>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</si>
  <si>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</si>
  <si>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</si>
  <si>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</si>
  <si>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</si>
  <si>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</si>
  <si>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</si>
  <si>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</si>
  <si>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</si>
  <si>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</si>
  <si>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</si>
  <si>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</si>
  <si>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</si>
  <si>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</si>
  <si>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</si>
  <si>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</si>
  <si>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</si>
  <si>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</si>
  <si>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</si>
  <si>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</si>
  <si>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</si>
  <si>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</si>
  <si>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</si>
  <si>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</si>
  <si>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</si>
  <si>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</si>
  <si>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</si>
  <si>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</si>
  <si>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</si>
  <si>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</si>
  <si>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</si>
  <si>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</si>
  <si>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</si>
  <si>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</si>
  <si>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</si>
  <si>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</si>
  <si>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</si>
  <si>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</si>
  <si>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</si>
  <si>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</si>
  <si>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</si>
  <si>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</si>
  <si>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</si>
  <si>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</si>
  <si>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</si>
  <si>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</si>
  <si>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</si>
  <si>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</si>
  <si>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</si>
  <si>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</si>
  <si>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</si>
  <si>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</si>
  <si>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</si>
  <si>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</si>
  <si>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</si>
  <si>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</si>
  <si>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</si>
  <si>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</si>
  <si>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</si>
  <si>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</si>
  <si>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</si>
  <si>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</si>
  <si>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</si>
  <si>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</si>
  <si>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</si>
  <si>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</si>
  <si>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</si>
  <si>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</si>
  <si>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</si>
  <si>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</si>
  <si>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</si>
  <si>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</si>
  <si>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</si>
  <si>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</si>
  <si>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</si>
  <si>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</si>
  <si>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</si>
  <si>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</si>
  <si>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</si>
  <si>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</si>
  <si>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</si>
  <si>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</si>
  <si>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</si>
  <si>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</si>
  <si>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</si>
  <si>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</si>
  <si>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</si>
  <si>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</si>
  <si>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</si>
  <si>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</si>
  <si>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</si>
  <si>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</si>
  <si>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</si>
  <si>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</si>
  <si>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</si>
  <si>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</si>
  <si>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</si>
  <si>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</si>
  <si>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</si>
  <si>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</si>
  <si>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</si>
  <si>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</si>
  <si>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</si>
  <si>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</si>
  <si>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</si>
  <si>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</si>
  <si>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</si>
  <si>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</si>
  <si>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</si>
  <si>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</si>
  <si>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</si>
  <si>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</si>
  <si>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</si>
  <si>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</si>
  <si>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</si>
  <si>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</si>
  <si>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</si>
  <si>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</si>
  <si>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</si>
  <si>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</si>
  <si>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</si>
  <si>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</si>
  <si>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</si>
  <si>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</si>
  <si>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</si>
  <si>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</si>
  <si>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</si>
  <si>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</si>
  <si>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</si>
  <si>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</si>
  <si>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</si>
  <si>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</si>
  <si>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</si>
  <si>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</si>
  <si>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</si>
  <si>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</si>
  <si>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</si>
  <si>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</si>
  <si>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</si>
  <si>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</si>
  <si>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</si>
  <si>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</si>
  <si>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</si>
  <si>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</si>
  <si>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</si>
  <si>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</si>
  <si>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</si>
  <si>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</si>
  <si>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</si>
  <si>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</si>
  <si>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</si>
  <si>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</si>
  <si>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</si>
  <si>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</si>
  <si>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</si>
  <si>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</si>
  <si>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</si>
  <si>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</si>
  <si>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</si>
  <si>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</si>
  <si>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</si>
  <si>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</si>
  <si>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</si>
  <si>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</si>
  <si>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</si>
  <si>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</si>
  <si>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</si>
  <si>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</si>
  <si>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</si>
  <si>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</si>
  <si>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</si>
  <si>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</si>
  <si>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</si>
  <si>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</si>
  <si>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</si>
  <si>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</si>
  <si>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</si>
  <si>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</si>
  <si>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</si>
  <si>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</si>
  <si>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</si>
  <si>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</si>
  <si>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</si>
  <si>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</si>
  <si>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</si>
  <si>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</si>
  <si>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</si>
  <si>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</si>
  <si>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</si>
  <si>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</si>
  <si>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</si>
  <si>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</si>
  <si>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</si>
  <si>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</si>
  <si>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</si>
  <si>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</si>
  <si>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</si>
  <si>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</si>
  <si>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</si>
  <si>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</si>
  <si>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</si>
  <si>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</si>
  <si>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</si>
  <si>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</si>
  <si>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</si>
  <si>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</si>
  <si>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</si>
  <si>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</si>
  <si>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</si>
  <si>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</si>
  <si>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</si>
  <si>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</si>
  <si>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</si>
  <si>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</si>
  <si>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</si>
  <si>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</si>
  <si>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</si>
  <si>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</si>
  <si>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</si>
  <si>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</si>
  <si>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</si>
  <si>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</si>
  <si>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</si>
  <si>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</si>
  <si>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</si>
  <si>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</si>
  <si>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</si>
  <si>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</si>
  <si>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</si>
  <si>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</si>
  <si>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</si>
  <si>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</si>
  <si>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</si>
  <si>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</si>
  <si>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</si>
  <si>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</si>
  <si>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</si>
  <si>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</si>
  <si>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</si>
  <si>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</si>
  <si>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</si>
  <si>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</si>
  <si>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</si>
  <si>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</si>
  <si>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</si>
  <si>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</si>
  <si>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</si>
  <si>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</si>
  <si>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</si>
  <si>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</si>
  <si>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</si>
  <si>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</si>
  <si>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</si>
  <si>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</si>
  <si>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</si>
  <si>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</si>
  <si>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</si>
  <si>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</si>
  <si>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</si>
  <si>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</si>
  <si>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</si>
  <si>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</si>
  <si>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</si>
  <si>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</si>
  <si>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</si>
  <si>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</si>
  <si>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</si>
  <si>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</si>
  <si>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</si>
  <si>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</si>
  <si>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</si>
  <si>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</si>
  <si>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</si>
  <si>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</si>
  <si>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</si>
  <si>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</si>
  <si>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</si>
  <si>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</si>
  <si>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</si>
  <si>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</si>
  <si>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</si>
  <si>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</si>
  <si>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</si>
  <si>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</si>
  <si>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</si>
  <si>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</si>
  <si>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</si>
  <si>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</si>
  <si>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</si>
  <si>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</si>
  <si>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</si>
  <si>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</si>
  <si>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</si>
  <si>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</si>
  <si>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</si>
  <si>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</si>
  <si>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</si>
  <si>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</si>
  <si>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</si>
  <si>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</si>
  <si>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</si>
  <si>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</si>
  <si>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</si>
  <si>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</si>
  <si>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</si>
  <si>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</si>
  <si>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</si>
  <si>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</si>
  <si>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</si>
  <si>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</si>
  <si>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</si>
  <si>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</si>
  <si>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</si>
  <si>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</si>
  <si>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</si>
  <si>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</si>
  <si>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</si>
  <si>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</si>
  <si>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</si>
  <si>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</si>
  <si>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</si>
  <si>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</si>
  <si>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</si>
  <si>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</si>
  <si>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</si>
  <si>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</si>
  <si>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</si>
  <si>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</si>
  <si>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</si>
  <si>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</si>
  <si>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</si>
  <si>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</si>
  <si>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</si>
  <si>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</si>
  <si>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</si>
  <si>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</si>
  <si>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</si>
  <si>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</si>
  <si>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</si>
  <si>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</si>
  <si>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</si>
  <si>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</si>
  <si>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</si>
  <si>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</si>
  <si>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</si>
  <si>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</si>
  <si>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</si>
  <si>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</si>
  <si>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</si>
  <si>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</si>
  <si>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</si>
  <si>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</si>
  <si>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</si>
  <si>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</si>
  <si>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</si>
  <si>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</si>
  <si>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</si>
  <si>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</si>
  <si>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</si>
  <si>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</si>
  <si>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</si>
  <si>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</si>
  <si>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</si>
  <si>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</si>
  <si>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</si>
  <si>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</si>
  <si>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</si>
  <si>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</si>
  <si>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</si>
  <si>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</si>
  <si>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</si>
  <si>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</si>
  <si>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</si>
  <si>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</si>
  <si>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</si>
  <si>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</si>
  <si>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</si>
  <si>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</si>
  <si>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</si>
  <si>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</si>
  <si>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</si>
  <si>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</si>
  <si>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</si>
  <si>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</si>
  <si>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</si>
  <si>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</si>
  <si>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</si>
  <si>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</si>
  <si>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</si>
  <si>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</si>
  <si>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</si>
  <si>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</si>
  <si>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</si>
  <si>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</si>
  <si>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</si>
  <si>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</si>
  <si>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</si>
  <si>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</si>
  <si>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</si>
  <si>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</si>
  <si>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</si>
  <si>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</si>
  <si>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</si>
  <si>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</si>
  <si>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</si>
  <si>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</si>
  <si>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</si>
  <si>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</si>
  <si>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</si>
  <si>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</si>
  <si>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</si>
  <si>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</si>
  <si>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</si>
  <si>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</si>
  <si>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</si>
  <si>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</si>
  <si>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</si>
  <si>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</si>
  <si>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</si>
  <si>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</si>
  <si>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</si>
  <si>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</si>
  <si>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</si>
  <si>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</si>
  <si>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</si>
  <si>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</si>
  <si>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</si>
  <si>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</si>
  <si>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</si>
  <si>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</si>
  <si>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</si>
  <si>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</si>
  <si>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</si>
  <si>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</si>
  <si>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</si>
  <si>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</si>
  <si>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</si>
  <si>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</si>
  <si>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</si>
  <si>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</si>
  <si>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</si>
  <si>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</si>
  <si>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</si>
  <si>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</si>
  <si>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</si>
  <si>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</si>
  <si>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</si>
  <si>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</si>
  <si>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</si>
  <si>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</si>
  <si>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</si>
  <si>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</si>
  <si>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</si>
  <si>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</si>
  <si>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</si>
  <si>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</si>
  <si>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</si>
  <si>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</si>
  <si>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</si>
  <si>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</si>
  <si>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</si>
  <si>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</si>
  <si>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</si>
  <si>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</si>
  <si>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</si>
  <si>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</si>
  <si>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</si>
  <si>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</si>
  <si>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</si>
  <si>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</si>
  <si>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</si>
  <si>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</si>
  <si>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</si>
  <si>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</si>
  <si>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</si>
  <si>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</si>
  <si>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</si>
  <si>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</si>
  <si>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</si>
  <si>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</si>
  <si>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</si>
  <si>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</si>
  <si>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</si>
  <si>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</si>
  <si>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</si>
  <si>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</si>
  <si>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</si>
  <si>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</si>
  <si>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</si>
  <si>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</si>
  <si>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</si>
  <si>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</si>
  <si>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</si>
  <si>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</si>
  <si>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</si>
  <si>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</si>
  <si>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</si>
  <si>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</si>
  <si>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</si>
  <si>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</si>
  <si>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</si>
  <si>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</si>
  <si>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</si>
  <si>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</si>
  <si>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</si>
  <si>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</si>
  <si>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</si>
  <si>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</si>
  <si>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</si>
  <si>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</si>
  <si>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</si>
  <si>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</si>
  <si>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</si>
  <si>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</si>
  <si>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</si>
  <si>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</si>
  <si>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</si>
  <si>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</si>
  <si>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</si>
  <si>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</si>
  <si>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</si>
  <si>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</si>
  <si>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</si>
  <si>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</si>
  <si>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</si>
  <si>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</si>
  <si>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</si>
  <si>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</si>
  <si>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</si>
  <si>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</si>
  <si>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</si>
  <si>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</si>
  <si>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</si>
  <si>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</si>
  <si>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</si>
  <si>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</si>
  <si>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</si>
  <si>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</si>
  <si>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</si>
  <si>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</si>
  <si>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</si>
  <si>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</si>
  <si>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</si>
  <si>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</si>
  <si>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</si>
  <si>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</si>
  <si>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</si>
  <si>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</si>
  <si>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</si>
  <si>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</si>
  <si>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</si>
  <si>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</si>
  <si>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</si>
  <si>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</si>
  <si>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</si>
  <si>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</si>
  <si>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</si>
  <si>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</si>
  <si>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</si>
  <si>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</si>
  <si>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</si>
  <si>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</si>
  <si>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</si>
  <si>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</si>
  <si>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</si>
  <si>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</si>
  <si>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</si>
  <si>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</si>
  <si>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</si>
  <si>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</si>
  <si>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</si>
  <si>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</si>
  <si>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</si>
  <si>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</si>
  <si>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</si>
  <si>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</si>
  <si>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</si>
  <si>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</si>
  <si>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</si>
  <si>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</si>
  <si>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</si>
  <si>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</si>
  <si>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</si>
  <si>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</si>
  <si>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</si>
  <si>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</si>
  <si>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</si>
  <si>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</si>
  <si>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</si>
  <si>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</si>
  <si>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</si>
  <si>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</si>
  <si>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</si>
  <si>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</si>
  <si>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</si>
  <si>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</si>
  <si>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</si>
  <si>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</si>
  <si>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</si>
  <si>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</si>
  <si>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</si>
  <si>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</si>
  <si>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</si>
  <si>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</si>
  <si>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</si>
  <si>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</si>
  <si>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</si>
  <si>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</si>
  <si>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</si>
  <si>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</si>
  <si>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</si>
  <si>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</si>
  <si>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</si>
  <si>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</si>
  <si>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</si>
  <si>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</si>
  <si>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</si>
  <si>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</si>
  <si>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</si>
  <si>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</si>
  <si>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</si>
  <si>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</si>
  <si>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</si>
  <si>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</si>
  <si>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</si>
  <si>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</si>
  <si>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</si>
  <si>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</si>
  <si>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</si>
  <si>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</si>
  <si>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</si>
  <si>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</si>
  <si>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</si>
  <si>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</si>
  <si>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</si>
  <si>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</si>
  <si>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</si>
  <si>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</si>
  <si>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</si>
  <si>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</si>
  <si>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</si>
  <si>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</si>
  <si>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</si>
  <si>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</si>
  <si>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</si>
  <si>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</si>
  <si>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</si>
  <si>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</si>
  <si>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</si>
  <si>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</si>
  <si>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</si>
  <si>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</si>
  <si>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</si>
  <si>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</si>
  <si>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</si>
  <si>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</si>
  <si>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</si>
  <si>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</si>
  <si>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</si>
  <si>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</si>
  <si>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</si>
  <si>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</si>
  <si>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</si>
  <si>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</si>
  <si>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</si>
  <si>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</si>
  <si>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</si>
  <si>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</si>
  <si>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</si>
  <si>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</si>
  <si>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</si>
  <si>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</si>
  <si>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</si>
  <si>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</si>
  <si>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</si>
  <si>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</si>
  <si>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</si>
  <si>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</si>
  <si>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</si>
  <si>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</si>
  <si>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</si>
  <si>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</si>
  <si>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</si>
  <si>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</si>
  <si>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</si>
  <si>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</si>
  <si>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</si>
  <si>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</si>
  <si>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</si>
  <si>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</si>
  <si>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</si>
  <si>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</si>
  <si>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</si>
  <si>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</si>
  <si>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</si>
  <si>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</si>
  <si>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</si>
  <si>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</si>
  <si>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</si>
  <si>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</si>
  <si>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</si>
  <si>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</si>
  <si>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</si>
  <si>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</si>
  <si>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</si>
  <si>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</si>
  <si>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</si>
  <si>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</si>
  <si>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</si>
  <si>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</si>
  <si>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</si>
  <si>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</si>
  <si>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</si>
  <si>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</si>
  <si>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</si>
  <si>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</si>
  <si>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</si>
  <si>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</si>
  <si>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</si>
  <si>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</si>
  <si>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</si>
  <si>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</si>
  <si>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</si>
  <si>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</si>
  <si>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</si>
  <si>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</si>
  <si>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</si>
  <si>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</si>
  <si>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</si>
  <si>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</si>
  <si>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</si>
  <si>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</si>
  <si>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</si>
  <si>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</si>
  <si>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</si>
  <si>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</si>
  <si>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</si>
  <si>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</si>
  <si>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</si>
  <si>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</si>
  <si>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</si>
  <si>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</si>
  <si>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</si>
  <si>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</si>
  <si>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</si>
  <si>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</si>
  <si>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</si>
  <si>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</si>
  <si>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</si>
  <si>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</si>
  <si>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</si>
  <si>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</si>
  <si>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</si>
  <si>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</si>
  <si>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</si>
  <si>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</si>
  <si>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</si>
  <si>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</si>
  <si>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</si>
  <si>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</si>
  <si>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</si>
  <si>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</si>
  <si>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</si>
  <si>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</si>
  <si>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</si>
  <si>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</si>
  <si>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</si>
  <si>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</si>
  <si>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</si>
  <si>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</si>
  <si>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</si>
  <si>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</si>
  <si>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</si>
  <si>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</si>
  <si>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</si>
  <si>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</si>
  <si>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</si>
  <si>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</si>
  <si>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</si>
  <si>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</si>
  <si>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</si>
  <si>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</si>
  <si>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</si>
  <si>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</si>
  <si>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</si>
  <si>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</si>
  <si>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</si>
  <si>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</si>
  <si>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</si>
  <si>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</si>
  <si>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</si>
  <si>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</si>
  <si>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</si>
  <si>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</si>
  <si>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</si>
  <si>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</si>
  <si>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</si>
  <si>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</si>
  <si>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</si>
  <si>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</si>
  <si>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</si>
  <si>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</si>
  <si>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</si>
  <si>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</si>
  <si>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</si>
  <si>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</si>
  <si>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</si>
  <si>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</si>
  <si>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</si>
  <si>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</si>
  <si>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</si>
  <si>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</si>
  <si>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</si>
  <si>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</si>
  <si>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</si>
  <si>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</si>
  <si>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</si>
  <si>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</si>
  <si>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</si>
  <si>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</si>
  <si>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</si>
  <si>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</si>
  <si>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</si>
  <si>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</si>
  <si>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</si>
  <si>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</si>
  <si>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</si>
  <si>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</si>
  <si>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</si>
  <si>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</si>
  <si>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</si>
  <si>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</si>
  <si>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</si>
  <si>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</si>
  <si>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</si>
  <si>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</si>
  <si>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</si>
  <si>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</si>
  <si>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</si>
  <si>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</si>
  <si>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</si>
  <si>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</si>
  <si>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</si>
  <si>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</si>
  <si>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</si>
  <si>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</si>
  <si>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</si>
  <si>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</si>
  <si>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</si>
  <si>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</si>
  <si>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</si>
  <si>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</si>
  <si>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</si>
  <si>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</si>
  <si>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</si>
  <si>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</si>
  <si>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</si>
  <si>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</si>
  <si>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</si>
  <si>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</si>
  <si>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</si>
  <si>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</si>
  <si>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</si>
  <si>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</si>
  <si>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</si>
  <si>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</si>
  <si>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</si>
  <si>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</si>
  <si>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</si>
  <si>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</si>
  <si>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</si>
  <si>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</si>
  <si>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</si>
  <si>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</si>
  <si>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</si>
  <si>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</si>
  <si>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</si>
  <si>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</si>
  <si>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</si>
  <si>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</si>
  <si>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</si>
  <si>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</si>
  <si>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</si>
  <si>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</si>
  <si>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</si>
  <si>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</si>
  <si>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</si>
  <si>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</si>
  <si>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</si>
  <si>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</si>
  <si>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</si>
  <si>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</si>
  <si>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</si>
  <si>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</si>
  <si>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</si>
  <si>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</si>
  <si>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</si>
  <si>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</si>
  <si>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</si>
  <si>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</si>
  <si>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</si>
  <si>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</si>
  <si>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</si>
  <si>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</si>
  <si>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</si>
  <si>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</si>
  <si>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</si>
  <si>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</si>
  <si>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</si>
  <si>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</si>
  <si>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</si>
  <si>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</si>
  <si>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</si>
  <si>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</si>
  <si>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</si>
  <si>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</si>
  <si>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</si>
  <si>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</si>
  <si>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</si>
  <si>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</si>
  <si>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</si>
  <si>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</si>
  <si>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</si>
  <si>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</si>
  <si>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</si>
  <si>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</si>
  <si>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</si>
  <si>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</si>
  <si>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</si>
  <si>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</si>
  <si>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</si>
  <si>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</si>
  <si>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</si>
  <si>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</si>
  <si>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</si>
  <si>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</si>
  <si>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</si>
  <si>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</si>
  <si>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</si>
  <si>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</si>
  <si>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</si>
  <si>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</si>
  <si>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</si>
  <si>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</si>
  <si>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</si>
  <si>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</si>
  <si>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</si>
  <si>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</si>
  <si>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</si>
  <si>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</si>
  <si>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</si>
  <si>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</si>
  <si>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</si>
  <si>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</si>
  <si>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</si>
  <si>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</si>
  <si>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</si>
  <si>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</si>
  <si>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</si>
  <si>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</si>
  <si>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</si>
  <si>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</si>
  <si>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</si>
  <si>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</si>
  <si>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</si>
  <si>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</si>
  <si>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</si>
  <si>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</si>
  <si>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</si>
  <si>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</si>
  <si>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</si>
  <si>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</si>
  <si>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</si>
  <si>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</si>
  <si>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</si>
  <si>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</si>
  <si>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</si>
  <si>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</si>
  <si>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</si>
  <si>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</si>
  <si>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</si>
  <si>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</si>
  <si>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</si>
  <si>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</si>
  <si>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</si>
  <si>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</si>
  <si>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</si>
  <si>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</si>
  <si>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</si>
  <si>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</si>
  <si>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</si>
  <si>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</si>
  <si>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</si>
  <si>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</si>
  <si>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</si>
  <si>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</si>
  <si>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</si>
  <si>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</si>
  <si>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</si>
  <si>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</si>
  <si>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</si>
  <si>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</si>
  <si>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</si>
  <si>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</si>
  <si>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</si>
  <si>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</si>
  <si>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</si>
  <si>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</si>
  <si>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</si>
  <si>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</si>
  <si>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</si>
  <si>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</si>
  <si>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</si>
  <si>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</si>
  <si>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</si>
  <si>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</si>
  <si>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</si>
  <si>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</si>
  <si>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</si>
  <si>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</si>
  <si>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</si>
  <si>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</si>
  <si>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</si>
  <si>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</si>
  <si>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</si>
  <si>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</si>
  <si>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</si>
  <si>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</si>
  <si>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</si>
  <si>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</si>
  <si>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</si>
  <si>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</si>
  <si>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</si>
  <si>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</si>
  <si>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</si>
  <si>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</si>
  <si>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</si>
  <si>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</si>
  <si>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</si>
  <si>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</si>
  <si>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</si>
  <si>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</si>
  <si>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</si>
  <si>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</si>
  <si>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</si>
  <si>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</si>
  <si>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</si>
  <si>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</si>
  <si>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</si>
  <si>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</si>
  <si>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</si>
  <si>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</si>
  <si>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</si>
  <si>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</si>
  <si>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</si>
  <si>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</si>
  <si>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</si>
  <si>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</si>
  <si>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</si>
  <si>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</si>
  <si>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</si>
  <si>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</si>
  <si>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</si>
  <si>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</si>
  <si>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</si>
  <si>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</si>
  <si>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</si>
  <si>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</si>
  <si>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</si>
  <si>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</si>
  <si>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</si>
  <si>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</si>
  <si>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</si>
  <si>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</si>
  <si>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</si>
  <si>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</si>
  <si>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</si>
  <si>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</si>
  <si>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</si>
  <si>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</si>
  <si>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</si>
  <si>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</si>
  <si>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</si>
  <si>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</si>
  <si>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</si>
  <si>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</si>
  <si>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</si>
  <si>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</si>
  <si>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</si>
  <si>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</si>
  <si>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</si>
  <si>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</si>
  <si>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</si>
  <si>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</si>
  <si>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</si>
  <si>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</si>
  <si>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</si>
  <si>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</si>
  <si>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</si>
  <si>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</si>
  <si>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</si>
  <si>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</si>
  <si>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</si>
  <si>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</si>
  <si>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</si>
  <si>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</si>
  <si>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</si>
  <si>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</si>
  <si>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</si>
  <si>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</si>
  <si>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</si>
  <si>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</si>
  <si>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</si>
  <si>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</si>
  <si>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</si>
  <si>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</si>
  <si>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</si>
  <si>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</si>
  <si>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</si>
  <si>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</si>
  <si>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</si>
  <si>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</si>
  <si>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</si>
  <si>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</si>
  <si>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</si>
  <si>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</si>
  <si>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</si>
  <si>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</si>
  <si>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</si>
  <si>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</si>
  <si>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</si>
  <si>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</si>
  <si>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</si>
  <si>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</si>
  <si>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</si>
  <si>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</si>
  <si>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</si>
  <si>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</si>
  <si>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</si>
  <si>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</si>
  <si>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</si>
  <si>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</si>
  <si>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</si>
  <si>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</si>
  <si>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</si>
  <si>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</si>
  <si>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</si>
  <si>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</si>
  <si>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</si>
  <si>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</si>
  <si>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</si>
  <si>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</si>
  <si>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</si>
  <si>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</si>
  <si>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</si>
  <si>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</si>
  <si>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</si>
  <si>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</si>
  <si>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</si>
  <si>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</si>
  <si>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</si>
  <si>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</si>
  <si>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</si>
  <si>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</si>
  <si>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</si>
  <si>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</si>
  <si>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</si>
  <si>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</si>
  <si>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</si>
  <si>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</si>
  <si>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</si>
  <si>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</si>
  <si>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</si>
  <si>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</si>
  <si>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</si>
  <si>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</si>
  <si>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</si>
  <si>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</si>
  <si>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</si>
  <si>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</si>
  <si>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</si>
  <si>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</si>
  <si>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</si>
  <si>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</si>
  <si>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</si>
  <si>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</si>
  <si>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</si>
  <si>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</si>
  <si>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</si>
  <si>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</si>
  <si>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</si>
  <si>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</si>
  <si>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</si>
  <si>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</si>
  <si>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</si>
  <si>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</si>
  <si>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</si>
  <si>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</si>
  <si>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</si>
  <si>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</si>
  <si>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</si>
  <si>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</si>
  <si>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</si>
  <si>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</si>
  <si>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</si>
  <si>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</si>
  <si>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</si>
  <si>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</si>
  <si>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</si>
  <si>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</si>
  <si>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</si>
  <si>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</si>
  <si>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</si>
  <si>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</si>
  <si>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</si>
  <si>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</si>
  <si>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</si>
  <si>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</si>
  <si>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</si>
  <si>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</si>
  <si>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</si>
  <si>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</si>
  <si>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</si>
  <si>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</si>
  <si>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</si>
  <si>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</si>
  <si>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</si>
  <si>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</si>
  <si>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</si>
  <si>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</si>
  <si>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</si>
  <si>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</si>
  <si>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</si>
  <si>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</si>
  <si>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</si>
  <si>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</si>
  <si>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</si>
  <si>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</si>
  <si>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</si>
  <si>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</si>
  <si>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</si>
  <si>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</si>
  <si>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</si>
  <si>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</si>
  <si>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</si>
  <si>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</si>
  <si>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</si>
  <si>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</si>
  <si>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</si>
  <si>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</si>
  <si>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</si>
  <si>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</si>
  <si>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</si>
  <si>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</si>
  <si>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</si>
  <si>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</si>
  <si>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</si>
  <si>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</si>
  <si>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</si>
  <si>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</si>
  <si>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</si>
  <si>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</si>
  <si>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</si>
  <si>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</si>
  <si>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</si>
  <si>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</si>
  <si>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</si>
  <si>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</si>
  <si>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</si>
  <si>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</si>
  <si>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</si>
  <si>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</si>
  <si>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</si>
  <si>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</si>
  <si>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</si>
  <si>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</si>
  <si>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</si>
  <si>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</si>
  <si>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</si>
  <si>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</si>
  <si>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</si>
  <si>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</si>
  <si>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</si>
  <si>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</si>
  <si>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</si>
  <si>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</si>
  <si>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</si>
  <si>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</si>
  <si>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</si>
  <si>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</si>
  <si>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</si>
  <si>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</si>
  <si>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</si>
  <si>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</si>
  <si>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</si>
  <si>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</si>
  <si>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</si>
  <si>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</si>
  <si>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</si>
  <si>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</si>
  <si>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</si>
  <si>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</si>
  <si>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</si>
  <si>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</si>
  <si>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</si>
  <si>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</si>
  <si>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</si>
  <si>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</si>
  <si>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</si>
  <si>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</si>
  <si>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</si>
  <si>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</si>
  <si>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</si>
  <si>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</si>
  <si>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</si>
  <si>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</si>
  <si>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</si>
  <si>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</si>
  <si>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</si>
  <si>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</si>
  <si>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</si>
  <si>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</si>
  <si>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</si>
  <si>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</si>
  <si>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</si>
  <si>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</si>
  <si>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</si>
  <si>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</si>
  <si>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</si>
  <si>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</si>
  <si>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</si>
  <si>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</si>
  <si>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</si>
  <si>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</si>
  <si>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</si>
  <si>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</si>
  <si>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</si>
  <si>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</si>
  <si>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</si>
  <si>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</si>
  <si>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</si>
  <si>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</si>
  <si>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</si>
  <si>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</si>
  <si>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</si>
  <si>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</si>
  <si>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</si>
  <si>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</si>
  <si>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</si>
  <si>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</si>
  <si>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</si>
  <si>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</si>
  <si>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</si>
  <si>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</si>
  <si>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</si>
  <si>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</si>
  <si>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</si>
  <si>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</si>
  <si>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</si>
  <si>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</si>
  <si>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</si>
  <si>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</si>
  <si>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</si>
  <si>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</si>
  <si>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</si>
  <si>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</si>
  <si>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</si>
  <si>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</si>
  <si>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</si>
  <si>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</si>
  <si>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</si>
  <si>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</si>
  <si>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</si>
  <si>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</si>
  <si>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</si>
  <si>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</si>
  <si>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</si>
  <si>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</si>
  <si>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</si>
  <si>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</si>
  <si>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</si>
  <si>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</si>
  <si>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</si>
  <si>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</si>
  <si>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</si>
  <si>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</si>
  <si>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</si>
  <si>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</si>
  <si>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</si>
  <si>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</si>
  <si>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</si>
  <si>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</si>
  <si>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</si>
  <si>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</si>
  <si>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</si>
  <si>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</si>
  <si>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</si>
  <si>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</si>
  <si>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</si>
  <si>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</si>
  <si>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</si>
  <si>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</si>
  <si>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</si>
  <si>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</si>
  <si>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</si>
  <si>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</si>
  <si>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</si>
  <si>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</si>
  <si>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</si>
  <si>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</si>
  <si>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</si>
  <si>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</si>
  <si>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</si>
  <si>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</si>
  <si>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</si>
  <si>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</si>
  <si>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</si>
  <si>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</si>
  <si>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</si>
  <si>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</si>
  <si>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</si>
  <si>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</si>
  <si>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</si>
  <si>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</si>
  <si>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</si>
  <si>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</si>
  <si>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</si>
  <si>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</si>
  <si>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</si>
  <si>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</si>
  <si>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</si>
  <si>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</si>
  <si>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</si>
  <si>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</si>
  <si>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</si>
  <si>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</si>
  <si>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</si>
  <si>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</si>
  <si>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</si>
  <si>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</si>
  <si>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</si>
  <si>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</si>
  <si>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</si>
  <si>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</si>
  <si>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</si>
  <si>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</si>
  <si>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</si>
  <si>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</si>
  <si>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</si>
  <si>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</si>
  <si>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</si>
  <si>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</si>
  <si>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</si>
  <si>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</si>
  <si>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</si>
  <si>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</si>
  <si>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</si>
  <si>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</si>
  <si>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</si>
  <si>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</si>
  <si>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</si>
  <si>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</si>
  <si>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</si>
  <si>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</si>
  <si>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</si>
  <si>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</si>
  <si>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</si>
  <si>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</si>
  <si>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</si>
  <si>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</si>
  <si>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</si>
  <si>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</si>
  <si>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</si>
  <si>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</si>
  <si>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</si>
  <si>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</si>
  <si>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</si>
  <si>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</si>
  <si>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</si>
  <si>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</si>
  <si>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</si>
  <si>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</si>
  <si>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</si>
  <si>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</si>
  <si>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</si>
  <si>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</si>
  <si>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</si>
  <si>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</si>
  <si>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</si>
  <si>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</si>
  <si>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</si>
  <si>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</si>
  <si>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</si>
  <si>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</si>
  <si>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</si>
  <si>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</si>
  <si>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</si>
  <si>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</si>
  <si>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</si>
  <si>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</si>
  <si>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</si>
  <si>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</si>
  <si>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</si>
  <si>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</si>
  <si>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</si>
  <si>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</si>
  <si>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</si>
  <si>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</si>
  <si>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</si>
  <si>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</si>
  <si>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</si>
  <si>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</si>
  <si>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</si>
  <si>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</si>
  <si>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</si>
  <si>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</si>
  <si>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</si>
  <si>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</si>
  <si>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</si>
  <si>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</si>
  <si>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</si>
  <si>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</si>
  <si>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</si>
  <si>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</si>
  <si>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</si>
  <si>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</si>
  <si>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</si>
  <si>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</si>
  <si>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</si>
  <si>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</si>
  <si>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</si>
  <si>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</si>
  <si>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</si>
  <si>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</si>
  <si>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</si>
  <si>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</si>
  <si>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</si>
  <si>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</si>
  <si>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</si>
  <si>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</si>
  <si>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</si>
  <si>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</si>
  <si>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</si>
  <si>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</si>
  <si>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</si>
  <si>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</si>
  <si>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</si>
  <si>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</si>
  <si>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</si>
  <si>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</si>
  <si>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</si>
  <si>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</si>
  <si>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</si>
  <si>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</si>
  <si>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</si>
  <si>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</si>
  <si>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</si>
  <si>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</si>
  <si>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</si>
  <si>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</si>
  <si>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</si>
  <si>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</si>
  <si>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</si>
  <si>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</si>
  <si>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</si>
  <si>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</si>
  <si>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</si>
  <si>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</si>
  <si>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</si>
  <si>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</si>
  <si>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</si>
  <si>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</si>
  <si>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</si>
  <si>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</si>
  <si>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</si>
  <si>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</si>
  <si>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</si>
  <si>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</si>
  <si>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</si>
  <si>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</si>
  <si>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</si>
  <si>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</si>
  <si>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</si>
  <si>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</si>
  <si>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</si>
  <si>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</si>
  <si>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</si>
  <si>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</si>
  <si>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</si>
  <si>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</si>
  <si>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</si>
  <si>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</si>
  <si>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</si>
  <si>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</si>
  <si>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</si>
  <si>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</si>
  <si>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</si>
  <si>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</si>
  <si>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</si>
  <si>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</si>
  <si>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</si>
  <si>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</si>
  <si>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</si>
  <si>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</si>
  <si>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</si>
  <si>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</si>
  <si>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</si>
  <si>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</si>
  <si>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</si>
  <si>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</si>
  <si>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</si>
  <si>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</si>
  <si>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</si>
  <si>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</si>
  <si>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</si>
  <si>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</si>
  <si>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</si>
  <si>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</si>
  <si>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</si>
  <si>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</si>
  <si>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</si>
  <si>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</si>
  <si>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</si>
  <si>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</si>
  <si>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</si>
  <si>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</si>
  <si>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</si>
  <si>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</si>
  <si>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</si>
  <si>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</si>
  <si>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</si>
  <si>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</si>
  <si>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</si>
  <si>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</si>
  <si>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</si>
  <si>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</si>
  <si>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</si>
  <si>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</si>
  <si>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</si>
  <si>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</si>
  <si>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</si>
  <si>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</si>
  <si>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</si>
  <si>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</si>
  <si>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</si>
  <si>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</si>
  <si>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</si>
  <si>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</si>
  <si>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</si>
  <si>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</si>
  <si>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</si>
  <si>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</si>
  <si>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</si>
  <si>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</si>
  <si>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</si>
  <si>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</si>
  <si>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</si>
  <si>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</si>
  <si>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</si>
  <si>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</si>
  <si>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</si>
  <si>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</si>
  <si>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</si>
  <si>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</si>
  <si>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</si>
  <si>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</si>
  <si>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</si>
  <si>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</si>
  <si>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</si>
  <si>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</si>
  <si>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</si>
  <si>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</si>
  <si>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</si>
  <si>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</si>
  <si>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</si>
  <si>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</si>
  <si>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</si>
  <si>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</si>
  <si>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</si>
  <si>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</si>
  <si>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</si>
  <si>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</si>
  <si>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</si>
  <si>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</si>
  <si>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</si>
  <si>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</si>
  <si>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</si>
  <si>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</si>
  <si>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</si>
  <si>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</si>
  <si>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</si>
  <si>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</si>
  <si>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</si>
  <si>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</si>
  <si>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</si>
  <si>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</si>
  <si>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</si>
  <si>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</si>
  <si>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</si>
  <si>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</si>
  <si>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</si>
  <si>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</si>
  <si>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</si>
  <si>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</si>
  <si>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</si>
  <si>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</si>
  <si>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</si>
  <si>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</si>
  <si>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</si>
  <si>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</si>
  <si>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</si>
  <si>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</si>
  <si>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</si>
  <si>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</si>
  <si>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</si>
  <si>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</si>
  <si>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</si>
  <si>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</si>
  <si>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</si>
  <si>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</si>
  <si>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</si>
  <si>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</si>
  <si>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</si>
  <si>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</si>
  <si>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</si>
  <si>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</si>
  <si>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</si>
  <si>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</si>
  <si>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</si>
  <si>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</si>
  <si>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</si>
  <si>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</si>
  <si>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</si>
  <si>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</si>
  <si>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</si>
  <si>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</si>
  <si>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</si>
  <si>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</si>
  <si>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</si>
  <si>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</si>
  <si>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</si>
  <si>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</si>
  <si>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</si>
  <si>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</si>
  <si>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</si>
  <si>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</si>
  <si>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</si>
  <si>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</si>
  <si>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</si>
  <si>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</si>
  <si>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</si>
  <si>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</si>
  <si>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</si>
  <si>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</si>
  <si>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</si>
  <si>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</si>
  <si>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</si>
  <si>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</si>
  <si>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</si>
  <si>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</si>
  <si>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</si>
  <si>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</si>
  <si>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</si>
  <si>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</si>
  <si>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</si>
  <si>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</si>
  <si>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</si>
  <si>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</si>
  <si>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</si>
  <si>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</si>
  <si>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</si>
  <si>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</si>
  <si>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</si>
  <si>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</si>
  <si>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</si>
  <si>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</si>
  <si>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</si>
  <si>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</si>
  <si>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</si>
  <si>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</si>
  <si>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</si>
  <si>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</si>
  <si>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</si>
  <si>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</si>
  <si>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</si>
  <si>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</si>
  <si>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</si>
  <si>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</si>
  <si>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</si>
  <si>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</si>
  <si>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</si>
  <si>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</si>
  <si>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</si>
  <si>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</si>
  <si>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</si>
  <si>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</si>
  <si>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</si>
  <si>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</si>
  <si>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</si>
  <si>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</si>
  <si>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</si>
  <si>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</si>
  <si>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</si>
  <si>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</si>
  <si>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</si>
  <si>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</si>
  <si>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</si>
  <si>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</si>
  <si>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</si>
  <si>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</si>
  <si>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</si>
  <si>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</si>
  <si>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</si>
  <si>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</si>
  <si>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</si>
  <si>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</si>
  <si>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</si>
  <si>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</si>
  <si>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</si>
  <si>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</si>
  <si>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</si>
  <si>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</si>
  <si>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</si>
  <si>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</si>
  <si>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</si>
  <si>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</si>
  <si>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</si>
  <si>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</si>
  <si>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</si>
  <si>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</si>
  <si>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</si>
  <si>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</si>
  <si>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</si>
  <si>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</si>
  <si>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</si>
  <si>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</si>
  <si>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</si>
  <si>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</si>
  <si>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</si>
  <si>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</si>
  <si>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</si>
  <si>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</si>
  <si>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</si>
  <si>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</si>
  <si>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</si>
  <si>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</si>
  <si>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</si>
  <si>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</si>
  <si>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</si>
  <si>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</si>
  <si>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</si>
  <si>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</si>
  <si>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</si>
  <si>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</si>
  <si>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</si>
  <si>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</si>
  <si>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</si>
  <si>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</si>
  <si>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</si>
  <si>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</si>
  <si>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</si>
  <si>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</si>
  <si>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</si>
  <si>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</si>
  <si>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</si>
  <si>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</si>
  <si>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</si>
  <si>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</si>
  <si>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</si>
  <si>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</si>
  <si>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</si>
  <si>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</si>
  <si>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</si>
  <si>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</si>
  <si>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</si>
  <si>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</si>
  <si>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</si>
  <si>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</si>
  <si>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</si>
  <si>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</si>
  <si>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</si>
  <si>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</si>
  <si>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</si>
  <si>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</si>
  <si>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</si>
  <si>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</si>
  <si>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</si>
  <si>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</si>
  <si>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</si>
  <si>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</si>
  <si>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</si>
  <si>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</si>
  <si>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</si>
  <si>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</si>
  <si>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</si>
  <si>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</si>
  <si>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</si>
  <si>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</si>
  <si>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</si>
  <si>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</si>
  <si>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</si>
  <si>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</si>
  <si>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</si>
  <si>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</si>
  <si>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</si>
  <si>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</si>
  <si>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</si>
  <si>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</si>
  <si>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</si>
  <si>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</si>
  <si>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</si>
  <si>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</si>
  <si>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</si>
  <si>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</si>
  <si>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</si>
  <si>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</si>
  <si>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</si>
  <si>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</si>
  <si>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</si>
  <si>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</si>
  <si>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</si>
  <si>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</si>
  <si>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</si>
  <si>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</si>
  <si>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</si>
  <si>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</si>
  <si>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</si>
  <si>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</si>
  <si>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</si>
  <si>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</si>
  <si>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</si>
  <si>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</si>
  <si>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</si>
  <si>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</si>
  <si>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</si>
  <si>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</si>
  <si>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</si>
  <si>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</si>
  <si>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</si>
  <si>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</si>
  <si>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</si>
  <si>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</si>
  <si>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</si>
  <si>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</si>
  <si>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</si>
  <si>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</si>
  <si>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</si>
  <si>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</si>
  <si>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</si>
  <si>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</si>
  <si>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</si>
  <si>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</si>
  <si>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</si>
  <si>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</si>
  <si>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</si>
  <si>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</si>
  <si>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</si>
  <si>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</si>
  <si>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</si>
  <si>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</si>
  <si>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</si>
  <si>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</si>
  <si>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</si>
  <si>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</si>
  <si>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</si>
  <si>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</si>
  <si>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</si>
  <si>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</si>
  <si>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</si>
  <si>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</si>
  <si>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</si>
  <si>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</si>
  <si>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</si>
  <si>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</si>
  <si>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</si>
  <si>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</si>
  <si>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</si>
  <si>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</si>
  <si>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</si>
  <si>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</si>
  <si>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</si>
  <si>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</si>
  <si>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</si>
  <si>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</si>
  <si>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</si>
  <si>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</si>
  <si>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</si>
  <si>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</si>
  <si>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</si>
  <si>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</si>
  <si>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</si>
  <si>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</si>
  <si>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</si>
  <si>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</si>
  <si>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</si>
  <si>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</si>
  <si>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</si>
  <si>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</si>
  <si>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</si>
  <si>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</si>
  <si>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</si>
  <si>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</si>
  <si>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</si>
  <si>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</si>
  <si>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</si>
  <si>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</si>
  <si>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</si>
  <si>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</si>
  <si>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</si>
  <si>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</si>
  <si>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</si>
  <si>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</si>
  <si>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</si>
  <si>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</si>
  <si>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</si>
  <si>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</si>
  <si>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</si>
  <si>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</si>
  <si>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</si>
  <si>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</si>
  <si>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</si>
  <si>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</si>
  <si>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</si>
  <si>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</si>
  <si>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</si>
  <si>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</si>
  <si>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</si>
  <si>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</si>
  <si>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</si>
  <si>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</si>
  <si>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</si>
  <si>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</si>
  <si>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</si>
  <si>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</si>
  <si>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</si>
  <si>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</si>
  <si>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</si>
  <si>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</si>
  <si>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</si>
  <si>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</si>
  <si>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</si>
  <si>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</si>
  <si>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</si>
  <si>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</si>
  <si>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</si>
  <si>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</si>
  <si>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</si>
  <si>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</si>
  <si>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</si>
  <si>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</si>
  <si>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</si>
  <si>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</si>
  <si>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</si>
  <si>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</si>
  <si>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</si>
  <si>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</si>
  <si>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</si>
  <si>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</si>
  <si>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</si>
  <si>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</si>
  <si>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</si>
  <si>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</si>
  <si>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</si>
  <si>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</si>
  <si>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</si>
  <si>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</si>
  <si>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</si>
  <si>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</si>
  <si>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</si>
  <si>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</si>
  <si>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</si>
  <si>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</si>
  <si>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</si>
  <si>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</si>
  <si>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</si>
  <si>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</si>
  <si>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</si>
  <si>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</si>
  <si>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</si>
  <si>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</si>
  <si>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</si>
  <si>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</si>
  <si>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</si>
  <si>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</si>
  <si>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</si>
  <si>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</si>
  <si>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</si>
  <si>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</si>
  <si>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</si>
  <si>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</si>
  <si>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</si>
  <si>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</si>
  <si>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</si>
  <si>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</si>
  <si>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</si>
  <si>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</si>
  <si>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</si>
  <si>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</si>
  <si>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</si>
  <si>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</si>
  <si>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</si>
  <si>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</si>
  <si>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</si>
  <si>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</si>
  <si>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</si>
  <si>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</si>
  <si>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</si>
  <si>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</si>
  <si>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</si>
  <si>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</si>
  <si>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</si>
  <si>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</si>
  <si>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</si>
  <si>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</si>
  <si>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</si>
  <si>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</si>
  <si>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</si>
  <si>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</si>
  <si>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</si>
  <si>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</si>
  <si>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</si>
  <si>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</si>
  <si>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</si>
  <si>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</si>
  <si>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</si>
  <si>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</si>
  <si>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</si>
  <si>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</si>
  <si>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</si>
  <si>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</si>
  <si>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</si>
  <si>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</si>
  <si>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</si>
  <si>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</si>
  <si>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</si>
  <si>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</si>
  <si>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</si>
  <si>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</si>
  <si>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</si>
  <si>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</si>
  <si>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</si>
  <si>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</si>
  <si>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</si>
  <si>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</si>
  <si>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</si>
  <si>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</si>
  <si>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</si>
  <si>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</si>
  <si>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</si>
  <si>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</si>
  <si>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</si>
  <si>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</si>
  <si>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</si>
  <si>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</si>
  <si>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</si>
  <si>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</si>
  <si>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</si>
  <si>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</si>
  <si>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</si>
  <si>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</si>
  <si>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</si>
  <si>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</si>
  <si>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</si>
  <si>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</si>
  <si>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</si>
  <si>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</si>
  <si>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</si>
  <si>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</si>
  <si>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</si>
  <si>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</si>
  <si>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</si>
  <si>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</si>
  <si>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</si>
  <si>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</si>
  <si>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</si>
  <si>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</si>
  <si>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</si>
  <si>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</si>
  <si>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</si>
  <si>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</si>
  <si>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</si>
  <si>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</si>
  <si>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</si>
  <si>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</si>
  <si>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</si>
  <si>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</si>
  <si>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</si>
  <si>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</si>
  <si>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</si>
  <si>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</si>
  <si>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</si>
  <si>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</si>
  <si>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</si>
  <si>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</si>
  <si>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</si>
  <si>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</si>
  <si>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</si>
  <si>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</si>
  <si>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</si>
  <si>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</si>
  <si>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</si>
  <si>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</si>
  <si>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</si>
  <si>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</si>
  <si>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</si>
  <si>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</si>
  <si>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</si>
  <si>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</si>
  <si>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</si>
  <si>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</si>
  <si>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</si>
  <si>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</si>
  <si>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</si>
  <si>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</si>
  <si>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</si>
  <si>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</si>
  <si>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</si>
  <si>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</si>
  <si>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</si>
  <si>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</si>
  <si>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</si>
  <si>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</si>
  <si>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</si>
  <si>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</si>
  <si>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</si>
  <si>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</si>
  <si>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</si>
  <si>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</si>
  <si>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</si>
  <si>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</si>
  <si>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</si>
  <si>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</si>
  <si>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</si>
  <si>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</si>
  <si>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</si>
  <si>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</si>
  <si>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</si>
  <si>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</si>
  <si>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</si>
  <si>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</si>
  <si>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</si>
  <si>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</si>
  <si>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</si>
  <si>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</si>
  <si>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</si>
  <si>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</si>
  <si>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</si>
  <si>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</si>
  <si>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</si>
  <si>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</si>
  <si>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</si>
  <si>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</si>
  <si>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</si>
  <si>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</si>
  <si>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</si>
  <si>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</si>
  <si>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</si>
  <si>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</si>
  <si>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</si>
  <si>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</si>
  <si>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</si>
  <si>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</si>
  <si>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</si>
  <si>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</si>
  <si>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</si>
  <si>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</si>
  <si>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</si>
  <si>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</si>
  <si>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</si>
  <si>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</si>
  <si>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</si>
  <si>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</si>
  <si>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</si>
  <si>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</si>
  <si>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</si>
  <si>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</si>
  <si>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</si>
  <si>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</si>
  <si>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</si>
  <si>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</si>
  <si>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</si>
  <si>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</si>
  <si>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</si>
  <si>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</si>
  <si>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</si>
  <si>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</si>
  <si>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</si>
  <si>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</si>
  <si>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</si>
  <si>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</si>
  <si>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</si>
  <si>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</si>
  <si>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</si>
  <si>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</si>
  <si>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</si>
  <si>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</si>
  <si>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</si>
  <si>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</si>
  <si>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</si>
  <si>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</si>
  <si>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</si>
  <si>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</si>
  <si>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</si>
  <si>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</si>
  <si>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</si>
  <si>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</si>
  <si>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</si>
  <si>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</si>
  <si>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</si>
  <si>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</si>
  <si>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</si>
  <si>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</si>
  <si>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</si>
  <si>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</si>
  <si>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</si>
  <si>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</si>
  <si>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</si>
  <si>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</si>
  <si>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</si>
  <si>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</si>
  <si>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</si>
  <si>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</si>
  <si>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</si>
  <si>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</si>
  <si>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</si>
  <si>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</si>
  <si>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</si>
  <si>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</si>
  <si>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</si>
  <si>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</si>
  <si>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</si>
  <si>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</si>
  <si>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</si>
  <si>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</si>
  <si>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</si>
  <si>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</si>
  <si>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</si>
  <si>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</si>
  <si>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</si>
  <si>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</si>
  <si>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</si>
  <si>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</si>
  <si>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</si>
  <si>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</si>
  <si>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</si>
  <si>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</si>
  <si>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</si>
  <si>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</si>
  <si>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</si>
  <si>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</si>
  <si>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</si>
  <si>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</si>
  <si>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</si>
  <si>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</si>
  <si>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</si>
  <si>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</si>
  <si>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</si>
  <si>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</si>
  <si>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</si>
  <si>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</si>
  <si>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</si>
  <si>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</si>
  <si>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</si>
  <si>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</si>
  <si>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</si>
  <si>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</si>
  <si>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</si>
  <si>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</si>
  <si>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</si>
  <si>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</si>
  <si>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</si>
  <si>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</si>
  <si>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</si>
  <si>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</si>
  <si>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</si>
  <si>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</si>
  <si>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</si>
  <si>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</si>
  <si>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</si>
  <si>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</si>
  <si>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</si>
  <si>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</si>
  <si>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</si>
  <si>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</si>
  <si>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</si>
  <si>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</si>
  <si>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</si>
  <si>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</si>
  <si>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</si>
  <si>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</si>
  <si>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</si>
  <si>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</si>
  <si>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</si>
  <si>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</si>
  <si>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</si>
  <si>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</si>
  <si>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</si>
  <si>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</si>
  <si>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</si>
  <si>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</si>
  <si>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</si>
  <si>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</si>
  <si>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</si>
  <si>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</si>
  <si>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</si>
  <si>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</si>
  <si>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</si>
  <si>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</si>
  <si>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</si>
  <si>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</si>
  <si>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</si>
  <si>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</si>
  <si>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</si>
  <si>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</si>
  <si>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</si>
  <si>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</si>
  <si>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</si>
  <si>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</si>
  <si>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</si>
  <si>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</si>
  <si>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</si>
  <si>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</si>
  <si>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</si>
  <si>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</si>
  <si>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</si>
  <si>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</si>
  <si>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</si>
  <si>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</si>
  <si>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</si>
  <si>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</si>
  <si>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</si>
  <si>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</si>
  <si>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</si>
  <si>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</si>
  <si>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</si>
  <si>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</si>
  <si>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</si>
  <si>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</si>
  <si>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</si>
  <si>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</si>
  <si>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</si>
  <si>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</si>
  <si>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</si>
  <si>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</si>
  <si>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</si>
  <si>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</si>
  <si>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</si>
  <si>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</si>
  <si>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</si>
  <si>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</si>
  <si>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</si>
  <si>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</si>
  <si>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</si>
  <si>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</si>
  <si>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</si>
  <si>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</si>
  <si>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</si>
  <si>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</si>
  <si>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</si>
  <si>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</si>
  <si>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</si>
  <si>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</si>
  <si>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</si>
  <si>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</si>
  <si>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</si>
  <si>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</si>
  <si>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</si>
  <si>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</si>
  <si>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</si>
  <si>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</si>
  <si>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</si>
  <si>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</si>
  <si>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</si>
  <si>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</si>
  <si>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</si>
  <si>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</si>
  <si>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</si>
  <si>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</si>
  <si>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</si>
  <si>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</si>
  <si>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</si>
  <si>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</si>
  <si>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</si>
  <si>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</si>
  <si>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</si>
  <si>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</si>
  <si>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</si>
  <si>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</si>
  <si>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</si>
  <si>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</si>
  <si>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</si>
  <si>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</si>
  <si>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</si>
  <si>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</si>
  <si>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</si>
  <si>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</si>
  <si>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</si>
  <si>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</si>
  <si>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</si>
  <si>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</si>
  <si>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</si>
  <si>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</si>
  <si>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</si>
  <si>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</si>
  <si>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</si>
  <si>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</si>
  <si>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</si>
  <si>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</si>
  <si>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</si>
  <si>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</si>
  <si>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</si>
  <si>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</si>
  <si>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</si>
  <si>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</si>
  <si>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</si>
  <si>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</si>
  <si>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</si>
  <si>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</si>
  <si>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</si>
  <si>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</si>
  <si>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</si>
  <si>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</si>
  <si>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</si>
  <si>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</si>
  <si>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</si>
  <si>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</si>
  <si>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</si>
  <si>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</si>
  <si>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</si>
  <si>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</si>
  <si>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</si>
  <si>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</si>
  <si>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</si>
  <si>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</si>
  <si>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</si>
  <si>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</si>
  <si>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</si>
  <si>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</si>
  <si>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</si>
  <si>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</si>
  <si>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</si>
  <si>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</si>
  <si>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</si>
  <si>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</si>
  <si>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</si>
  <si>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</si>
  <si>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</si>
  <si>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</si>
  <si>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</si>
  <si>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</si>
  <si>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</si>
  <si>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</si>
  <si>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</si>
  <si>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</si>
  <si>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</si>
  <si>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</si>
  <si>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</si>
  <si>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</si>
  <si>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</si>
  <si>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</si>
  <si>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</si>
  <si>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</si>
  <si>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</si>
  <si>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</si>
  <si>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</si>
  <si>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</si>
  <si>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</si>
  <si>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</si>
  <si>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</si>
  <si>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</si>
  <si>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</si>
  <si>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</si>
  <si>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</si>
  <si>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</si>
  <si>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</si>
  <si>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</si>
  <si>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</si>
  <si>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</si>
  <si>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</si>
  <si>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</si>
  <si>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</si>
  <si>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</si>
  <si>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</si>
  <si>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</si>
  <si>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</si>
  <si>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</si>
  <si>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</si>
  <si>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</si>
  <si>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</si>
  <si>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</si>
  <si>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</si>
  <si>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</si>
  <si>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</si>
  <si>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</si>
  <si>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</si>
  <si>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</si>
  <si>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</si>
  <si>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</si>
  <si>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</si>
  <si>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</si>
  <si>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</si>
  <si>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</si>
  <si>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</si>
  <si>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</si>
  <si>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</si>
  <si>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</si>
  <si>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</si>
  <si>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</si>
  <si>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</si>
  <si>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</si>
  <si>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</si>
  <si>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</si>
  <si>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</si>
  <si>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</si>
  <si>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</si>
  <si>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</si>
  <si>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</si>
  <si>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</si>
  <si>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</si>
  <si>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</si>
  <si>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</si>
  <si>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</si>
  <si>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</si>
  <si>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</si>
  <si>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</si>
  <si>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</si>
  <si>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</si>
  <si>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</si>
  <si>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</si>
  <si>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</si>
  <si>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</si>
  <si>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</si>
  <si>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</si>
  <si>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</si>
  <si>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</si>
  <si>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</si>
  <si>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</si>
  <si>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</si>
  <si>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</si>
  <si>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</si>
  <si>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</si>
  <si>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</si>
  <si>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</si>
  <si>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</si>
  <si>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</si>
  <si>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</si>
  <si>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</si>
  <si>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</si>
  <si>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</si>
  <si>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</si>
  <si>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</si>
  <si>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</si>
  <si>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</si>
  <si>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</si>
  <si>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</si>
  <si>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</si>
  <si>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</si>
  <si>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</si>
  <si>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</si>
  <si>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</si>
  <si>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</si>
  <si>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</si>
  <si>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</si>
  <si>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</si>
  <si>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</si>
  <si>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</si>
  <si>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</si>
  <si>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</si>
  <si>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</si>
  <si>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</si>
  <si>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</si>
  <si>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</si>
  <si>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</si>
  <si>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</si>
  <si>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</si>
  <si>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</si>
  <si>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</si>
  <si>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</si>
  <si>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</si>
  <si>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</si>
  <si>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</si>
  <si>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</si>
  <si>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</si>
  <si>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</si>
  <si>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</si>
  <si>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</si>
  <si>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</si>
  <si>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</si>
  <si>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</si>
  <si>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</si>
  <si>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</si>
  <si>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</si>
  <si>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</si>
  <si>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</si>
  <si>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</si>
  <si>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</si>
  <si>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</si>
  <si>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</si>
  <si>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</si>
  <si>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</si>
  <si>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</si>
  <si>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</si>
  <si>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</si>
  <si>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</si>
  <si>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</si>
  <si>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</si>
  <si>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</si>
  <si>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</si>
  <si>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</si>
  <si>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</si>
  <si>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</si>
  <si>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</si>
  <si>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</si>
  <si>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</si>
  <si>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</si>
  <si>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</si>
  <si>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</si>
  <si>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</si>
  <si>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</si>
  <si>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</si>
  <si>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</si>
  <si>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</si>
  <si>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</si>
  <si>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</si>
  <si>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</si>
  <si>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</si>
  <si>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</si>
  <si>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</si>
  <si>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</si>
  <si>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</si>
  <si>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</si>
  <si>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</si>
  <si>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</si>
  <si>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</si>
  <si>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</si>
  <si>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</si>
  <si>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</si>
  <si>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</si>
  <si>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</si>
  <si>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</si>
  <si>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</si>
  <si>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</si>
  <si>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</si>
  <si>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</si>
  <si>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</si>
  <si>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</si>
  <si>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</si>
  <si>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</si>
  <si>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</si>
  <si>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</si>
  <si>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</si>
  <si>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</si>
  <si>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</si>
  <si>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</si>
  <si>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</si>
  <si>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</si>
  <si>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</si>
  <si>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</si>
  <si>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</si>
  <si>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</si>
  <si>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</si>
  <si>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</si>
  <si>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</si>
  <si>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</si>
  <si>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</si>
  <si>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</si>
  <si>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</si>
  <si>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</si>
  <si>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</si>
  <si>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</si>
  <si>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</si>
  <si>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</si>
  <si>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</si>
  <si>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</si>
  <si>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</si>
  <si>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</si>
  <si>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</si>
  <si>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</si>
  <si>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</si>
  <si>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</si>
  <si>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</si>
  <si>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</si>
  <si>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</si>
  <si>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</si>
  <si>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</si>
  <si>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</si>
  <si>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</si>
  <si>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</si>
  <si>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</si>
  <si>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</si>
  <si>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</si>
  <si>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</si>
  <si>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</si>
  <si>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</si>
  <si>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</si>
  <si>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</si>
  <si>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</si>
  <si>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</si>
  <si>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</si>
  <si>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</si>
  <si>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</si>
  <si>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</si>
  <si>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</si>
  <si>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</si>
  <si>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</si>
  <si>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</si>
  <si>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</si>
  <si>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</si>
  <si>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</si>
  <si>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</si>
  <si>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</si>
  <si>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</si>
  <si>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</si>
  <si>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</si>
  <si>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</si>
  <si>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</si>
  <si>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</si>
  <si>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</si>
  <si>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</si>
  <si>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</si>
  <si>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</si>
  <si>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</si>
  <si>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</si>
  <si>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</si>
  <si>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</si>
  <si>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</si>
  <si>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</si>
  <si>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</si>
  <si>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</si>
  <si>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</si>
  <si>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</si>
  <si>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</si>
  <si>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</si>
  <si>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</si>
  <si>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</si>
  <si>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</si>
  <si>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</si>
  <si>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</si>
  <si>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</si>
  <si>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</si>
  <si>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</si>
  <si>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</si>
  <si>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</si>
  <si>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</si>
  <si>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</si>
  <si>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</si>
  <si>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</si>
  <si>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</si>
  <si>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</si>
  <si>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</si>
  <si>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</si>
  <si>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</si>
  <si>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</si>
  <si>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</si>
  <si>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</si>
  <si>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</si>
  <si>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</si>
  <si>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</si>
  <si>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</si>
  <si>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</si>
  <si>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</si>
  <si>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</si>
  <si>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</si>
  <si>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</si>
  <si>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</si>
  <si>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</si>
  <si>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</si>
  <si>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</si>
  <si>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</si>
  <si>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</si>
  <si>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</si>
  <si>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</si>
  <si>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</si>
  <si>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</si>
  <si>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</si>
  <si>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</si>
  <si>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</si>
  <si>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</si>
  <si>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</si>
  <si>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</si>
  <si>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</si>
  <si>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</si>
  <si>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</si>
  <si>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</si>
  <si>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</si>
  <si>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</si>
  <si>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</si>
  <si>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</si>
  <si>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</si>
  <si>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</si>
  <si>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</si>
  <si>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</si>
  <si>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</si>
  <si>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</si>
  <si>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</si>
  <si>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</si>
  <si>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</si>
  <si>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</si>
  <si>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</si>
  <si>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</si>
  <si>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</si>
  <si>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</si>
  <si>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</si>
  <si>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</si>
  <si>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</si>
  <si>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</si>
  <si>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</si>
  <si>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</si>
  <si>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</si>
  <si>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</si>
  <si>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</si>
  <si>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</si>
  <si>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</si>
  <si>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</si>
  <si>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</si>
  <si>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</si>
  <si>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</si>
  <si>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</si>
  <si>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</si>
  <si>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</si>
  <si>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</si>
  <si>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</si>
  <si>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</si>
  <si>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</si>
  <si>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</si>
  <si>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</si>
  <si>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</si>
  <si>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</si>
  <si>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</si>
  <si>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</si>
  <si>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</si>
  <si>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</si>
  <si>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</si>
  <si>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</si>
  <si>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</si>
  <si>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</si>
  <si>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</si>
  <si>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</si>
  <si>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</si>
  <si>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</si>
  <si>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</si>
  <si>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</si>
  <si>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</si>
  <si>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</si>
  <si>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</si>
  <si>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</si>
  <si>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</si>
  <si>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</si>
  <si>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</si>
  <si>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</si>
  <si>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</si>
  <si>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</si>
  <si>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</si>
  <si>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</si>
  <si>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</si>
  <si>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</si>
  <si>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</si>
  <si>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</si>
  <si>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</si>
  <si>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</si>
  <si>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</si>
  <si>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</si>
  <si>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</si>
  <si>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</si>
  <si>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</si>
  <si>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</si>
  <si>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</si>
  <si>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</si>
  <si>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</si>
  <si>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</si>
  <si>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</si>
  <si>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</si>
  <si>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</si>
  <si>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</si>
  <si>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</si>
  <si>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</si>
  <si>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</si>
  <si>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</si>
  <si>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</si>
  <si>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</si>
  <si>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</si>
  <si>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</si>
  <si>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</si>
  <si>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</si>
  <si>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</si>
  <si>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</si>
  <si>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</si>
  <si>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</si>
  <si>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</si>
  <si>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</si>
  <si>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</si>
  <si>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</si>
  <si>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</si>
  <si>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</si>
  <si>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</si>
  <si>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</si>
  <si>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</si>
  <si>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</si>
  <si>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</si>
  <si>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</si>
  <si>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</si>
  <si>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</si>
  <si>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</si>
  <si>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</si>
  <si>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</si>
  <si>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</si>
  <si>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</si>
  <si>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</si>
  <si>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</si>
  <si>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</si>
  <si>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</si>
  <si>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</si>
  <si>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</si>
  <si>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</si>
  <si>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</si>
  <si>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</si>
  <si>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</si>
  <si>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</si>
  <si>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</si>
  <si>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</si>
  <si>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</si>
  <si>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</si>
  <si>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</si>
  <si>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</si>
  <si>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</si>
  <si>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</si>
  <si>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</si>
  <si>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</si>
  <si>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</si>
  <si>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</si>
  <si>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</si>
  <si>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</si>
  <si>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</si>
  <si>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</si>
  <si>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</si>
  <si>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</si>
  <si>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</si>
  <si>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</si>
  <si>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</si>
  <si>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</si>
  <si>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</si>
  <si>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</si>
  <si>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</si>
  <si>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</si>
  <si>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</si>
  <si>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</si>
  <si>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</si>
  <si>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</si>
  <si>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</si>
  <si>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</si>
  <si>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</si>
  <si>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</si>
  <si>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</si>
  <si>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</si>
  <si>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</si>
  <si>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</si>
  <si>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</si>
  <si>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</si>
  <si>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</si>
  <si>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</si>
  <si>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</si>
  <si>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</si>
  <si>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</si>
  <si>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</si>
  <si>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</si>
  <si>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</si>
  <si>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</si>
  <si>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</si>
  <si>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</si>
  <si>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</si>
  <si>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</si>
  <si>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</si>
  <si>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</si>
  <si>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</si>
  <si>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</si>
  <si>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</si>
  <si>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</si>
  <si>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</si>
  <si>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</si>
  <si>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</si>
  <si>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</si>
  <si>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</si>
  <si>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</si>
  <si>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</si>
  <si>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</si>
  <si>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</si>
  <si>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</si>
  <si>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</si>
  <si>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</si>
  <si>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</si>
  <si>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</si>
  <si>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</si>
  <si>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</si>
  <si>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</si>
  <si>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</si>
  <si>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</si>
  <si>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</si>
  <si>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</si>
  <si>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</si>
  <si>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</si>
  <si>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</si>
  <si>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</si>
  <si>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</si>
  <si>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</si>
  <si>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</si>
  <si>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</si>
  <si>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</si>
  <si>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</si>
  <si>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</si>
  <si>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</si>
  <si>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</si>
  <si>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</si>
  <si>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</si>
  <si>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</si>
  <si>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</si>
  <si>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</si>
  <si>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</si>
  <si>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</si>
  <si>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</si>
  <si>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</si>
  <si>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</si>
  <si>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</si>
  <si>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</si>
  <si>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</si>
  <si>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</si>
  <si>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</si>
  <si>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</si>
  <si>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</si>
  <si>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</si>
  <si>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</si>
  <si>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</si>
  <si>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</si>
  <si>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</si>
  <si>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</si>
  <si>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</si>
  <si>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</si>
  <si>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</si>
  <si>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</si>
  <si>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</si>
  <si>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</si>
  <si>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</si>
  <si>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</si>
  <si>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</si>
  <si>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</si>
  <si>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</si>
  <si>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</si>
  <si>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</si>
  <si>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</si>
  <si>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</si>
  <si>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</si>
  <si>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</si>
  <si>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</si>
  <si>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</si>
  <si>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</si>
  <si>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</si>
  <si>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</si>
  <si>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</si>
  <si>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</si>
  <si>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</si>
  <si>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</si>
  <si>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</si>
  <si>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</si>
  <si>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</si>
  <si>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</si>
  <si>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</si>
  <si>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</si>
  <si>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</si>
  <si>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</si>
  <si>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</si>
  <si>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</si>
  <si>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</si>
  <si>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</si>
  <si>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</si>
  <si>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</si>
  <si>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</si>
  <si>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</si>
  <si>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</si>
  <si>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</si>
  <si>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</si>
  <si>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</si>
  <si>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</si>
  <si>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</si>
  <si>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</si>
  <si>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</si>
  <si>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</si>
  <si>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</si>
  <si>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</si>
  <si>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</si>
  <si>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</si>
  <si>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</si>
  <si>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</si>
  <si>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</si>
  <si>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</si>
  <si>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</si>
  <si>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</si>
  <si>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</si>
  <si>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</si>
  <si>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</si>
  <si>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</si>
  <si>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</si>
  <si>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</si>
  <si>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</si>
  <si>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</si>
  <si>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</si>
  <si>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</si>
  <si>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</si>
  <si>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</si>
  <si>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</si>
  <si>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</si>
  <si>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</si>
  <si>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</si>
  <si>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</si>
  <si>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</si>
  <si>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</si>
  <si>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</si>
  <si>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</si>
  <si>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</si>
  <si>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</si>
  <si>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</si>
  <si>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</si>
  <si>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</si>
  <si>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</si>
  <si>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</si>
  <si>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</si>
  <si>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</si>
  <si>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</si>
  <si>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</si>
  <si>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</si>
  <si>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</si>
  <si>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</si>
  <si>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</si>
  <si>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</si>
  <si>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</si>
  <si>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</si>
  <si>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</si>
  <si>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</si>
  <si>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</si>
  <si>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</si>
  <si>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</si>
  <si>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</si>
  <si>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</si>
  <si>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</si>
  <si>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</si>
  <si>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</si>
  <si>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</si>
  <si>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</si>
  <si>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</si>
  <si>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</si>
  <si>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</si>
  <si>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</si>
  <si>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</si>
  <si>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</si>
  <si>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</si>
  <si>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</si>
  <si>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</si>
  <si>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</si>
  <si>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</si>
  <si>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</si>
  <si>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</si>
  <si>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</si>
  <si>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</si>
  <si>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</si>
  <si>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</si>
  <si>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</si>
  <si>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</si>
  <si>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</si>
  <si>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</si>
  <si>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</si>
  <si>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</si>
  <si>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</si>
  <si>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</si>
  <si>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</si>
  <si>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</si>
  <si>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</si>
  <si>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</si>
  <si>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</si>
  <si>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</si>
  <si>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</si>
  <si>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</si>
  <si>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</si>
  <si>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</si>
  <si>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</si>
  <si>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</si>
  <si>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</si>
  <si>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</si>
  <si>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</si>
  <si>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</si>
  <si>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</si>
  <si>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</si>
  <si>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</si>
  <si>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</si>
  <si>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</si>
  <si>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</si>
  <si>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</si>
  <si>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</si>
  <si>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</si>
  <si>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</si>
  <si>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</si>
  <si>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</si>
  <si>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</si>
  <si>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</si>
  <si>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</si>
  <si>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</si>
  <si>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</si>
  <si>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</si>
  <si>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</si>
  <si>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</si>
  <si>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</si>
  <si>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</si>
  <si>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</si>
  <si>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</si>
  <si>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</si>
  <si>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</si>
  <si>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</si>
  <si>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</si>
  <si>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</si>
  <si>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</si>
  <si>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</si>
  <si>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</si>
  <si>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</si>
  <si>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</si>
  <si>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</si>
  <si>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</si>
  <si>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</si>
  <si>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</si>
  <si>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</si>
  <si>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</si>
  <si>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</si>
  <si>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</si>
  <si>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</si>
  <si>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</si>
  <si>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</si>
  <si>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</si>
  <si>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</si>
  <si>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</si>
  <si>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</si>
  <si>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</si>
  <si>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</si>
  <si>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</si>
  <si>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</si>
  <si>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</si>
  <si>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</si>
  <si>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</si>
  <si>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</si>
  <si>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</si>
  <si>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</si>
  <si>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</si>
  <si>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</si>
  <si>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</si>
  <si>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</si>
  <si>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</si>
  <si>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</si>
  <si>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</si>
  <si>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</si>
  <si>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</si>
  <si>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</si>
  <si>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</si>
  <si>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</si>
  <si>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</si>
  <si>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</si>
  <si>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</si>
  <si>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</si>
  <si>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</si>
  <si>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</si>
  <si>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</si>
  <si>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</si>
  <si>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</si>
  <si>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</si>
  <si>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</si>
  <si>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</si>
  <si>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</si>
  <si>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</si>
  <si>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</si>
  <si>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</si>
  <si>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</si>
  <si>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</si>
  <si>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</si>
  <si>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</si>
  <si>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</si>
  <si>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</si>
  <si>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</si>
  <si>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</si>
  <si>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</si>
  <si>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</si>
  <si>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</si>
  <si>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</si>
  <si>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</si>
  <si>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</si>
  <si>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</si>
  <si>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</si>
  <si>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</si>
  <si>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</si>
  <si>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</si>
  <si>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</si>
  <si>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</si>
  <si>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</si>
  <si>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</si>
  <si>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</si>
  <si>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</si>
  <si>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</si>
  <si>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</si>
  <si>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</si>
  <si>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</si>
  <si>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</si>
  <si>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</si>
  <si>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</si>
  <si>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</si>
  <si>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</si>
  <si>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</si>
  <si>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</si>
  <si>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</si>
  <si>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</si>
  <si>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</si>
  <si>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</si>
  <si>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</si>
  <si>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</si>
  <si>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</si>
  <si>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</si>
  <si>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</si>
  <si>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</si>
  <si>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</si>
  <si>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</si>
  <si>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</si>
  <si>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</si>
  <si>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</si>
  <si>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</si>
  <si>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</si>
  <si>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</si>
  <si>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</si>
  <si>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</si>
  <si>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</si>
  <si>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</si>
  <si>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</si>
  <si>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</si>
  <si>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</si>
  <si>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</si>
  <si>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</si>
  <si>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</si>
  <si>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</si>
  <si>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</si>
  <si>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</si>
  <si>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</si>
  <si>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</si>
  <si>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</si>
  <si>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</si>
  <si>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</si>
  <si>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</si>
  <si>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</si>
  <si>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</si>
  <si>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</si>
  <si>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</si>
  <si>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</si>
  <si>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</si>
  <si>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</si>
  <si>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</si>
  <si>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</si>
  <si>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</si>
  <si>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</si>
  <si>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</si>
  <si>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</si>
  <si>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</si>
  <si>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</si>
  <si>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</si>
  <si>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</si>
  <si>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</si>
  <si>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</si>
  <si>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</si>
  <si>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</si>
  <si>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</si>
  <si>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</si>
  <si>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</si>
  <si>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</si>
  <si>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</si>
  <si>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</si>
  <si>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</si>
  <si>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</si>
  <si>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</si>
  <si>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</si>
  <si>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</si>
  <si>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</si>
  <si>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</si>
  <si>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</si>
  <si>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</si>
  <si>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</si>
  <si>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</si>
  <si>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</si>
  <si>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</si>
  <si>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</si>
  <si>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</si>
  <si>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</si>
  <si>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</si>
  <si>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</si>
  <si>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</si>
  <si>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</si>
  <si>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</si>
  <si>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</si>
  <si>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</si>
  <si>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</si>
  <si>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</si>
  <si>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</si>
  <si>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</si>
  <si>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</si>
  <si>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</si>
  <si>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</si>
  <si>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</si>
  <si>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</si>
  <si>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</si>
  <si>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</si>
  <si>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</si>
  <si>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</si>
  <si>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</si>
  <si>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</si>
  <si>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</si>
  <si>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</si>
  <si>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</si>
  <si>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</si>
  <si>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</si>
  <si>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</si>
  <si>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</si>
  <si>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</si>
  <si>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</si>
  <si>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</si>
  <si>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</si>
  <si>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</si>
  <si>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</si>
  <si>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</si>
  <si>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</si>
  <si>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</si>
  <si>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</si>
  <si>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</si>
  <si>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</si>
  <si>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</si>
  <si>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</si>
  <si>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</si>
  <si>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</si>
  <si>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</si>
  <si>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</si>
  <si>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</si>
  <si>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</si>
  <si>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</si>
  <si>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</si>
  <si>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</si>
  <si>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</si>
  <si>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</si>
  <si>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</si>
  <si>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</si>
  <si>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</si>
  <si>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</si>
  <si>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</si>
  <si>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</si>
  <si>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</si>
  <si>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</si>
  <si>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</si>
  <si>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</si>
  <si>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</si>
  <si>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</si>
  <si>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</si>
  <si>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</si>
  <si>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</si>
  <si>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</si>
  <si>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</si>
  <si>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</si>
  <si>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</si>
  <si>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</si>
  <si>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</si>
  <si>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</si>
  <si>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</si>
  <si>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</si>
  <si>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</si>
  <si>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</si>
  <si>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</si>
  <si>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</si>
  <si>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</si>
  <si>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</si>
  <si>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</si>
  <si>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</si>
  <si>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</si>
  <si>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</si>
  <si>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</si>
  <si>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</si>
  <si>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</si>
  <si>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</si>
  <si>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</si>
  <si>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</si>
  <si>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</si>
  <si>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</si>
  <si>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</si>
  <si>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</si>
  <si>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</si>
  <si>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</si>
  <si>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</si>
  <si>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</si>
  <si>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</si>
  <si>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</si>
  <si>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</si>
  <si>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</si>
  <si>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</si>
  <si>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</si>
  <si>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</si>
  <si>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</si>
  <si>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</si>
  <si>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</si>
  <si>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</si>
  <si>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</si>
  <si>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</si>
  <si>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</si>
  <si>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</si>
  <si>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</si>
  <si>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</si>
  <si>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</si>
  <si>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</si>
  <si>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</si>
  <si>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</si>
  <si>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</si>
  <si>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</si>
  <si>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</si>
  <si>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</si>
  <si>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</si>
  <si>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</si>
  <si>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</si>
  <si>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</si>
  <si>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</si>
  <si>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</si>
  <si>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</si>
  <si>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</si>
  <si>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</si>
  <si>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</si>
  <si>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</si>
  <si>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</si>
  <si>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</si>
  <si>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</si>
  <si>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</si>
  <si>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</si>
  <si>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</si>
  <si>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</si>
  <si>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</si>
  <si>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</si>
  <si>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</si>
  <si>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</si>
  <si>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</si>
  <si>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</si>
  <si>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</si>
  <si>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</si>
  <si>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</si>
  <si>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</si>
  <si>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</si>
  <si>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</si>
  <si>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</si>
  <si>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</si>
  <si>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</si>
  <si>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</si>
  <si>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</si>
  <si>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</si>
  <si>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</si>
  <si>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</si>
  <si>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</si>
  <si>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</si>
  <si>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</si>
  <si>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</si>
  <si>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</si>
  <si>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</si>
  <si>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</si>
  <si>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</si>
  <si>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</si>
  <si>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</si>
  <si>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</si>
  <si>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</si>
  <si>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</si>
  <si>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</si>
  <si>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</si>
  <si>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</si>
  <si>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</si>
  <si>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</si>
  <si>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</si>
  <si>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</si>
  <si>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</si>
  <si>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</si>
  <si>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</si>
  <si>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</si>
  <si>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</si>
  <si>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</si>
  <si>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</si>
  <si>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</si>
  <si>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</si>
  <si>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</si>
  <si>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</si>
  <si>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</si>
  <si>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</si>
  <si>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</si>
  <si>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</si>
  <si>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</si>
  <si>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</si>
  <si>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</si>
  <si>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</si>
  <si>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</si>
  <si>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</si>
  <si>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</si>
  <si>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</si>
  <si>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</si>
  <si>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</si>
  <si>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</si>
  <si>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</si>
  <si>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</si>
  <si>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</si>
  <si>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</si>
  <si>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</si>
  <si>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</si>
  <si>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</si>
  <si>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</si>
  <si>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</si>
  <si>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</si>
  <si>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</si>
  <si>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</si>
  <si>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</si>
  <si>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</si>
  <si>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</si>
  <si>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</si>
  <si>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</si>
  <si>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</si>
  <si>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</si>
  <si>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</si>
  <si>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</si>
  <si>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</si>
  <si>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</si>
  <si>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</si>
  <si>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</si>
  <si>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</si>
  <si>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</si>
  <si>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</si>
  <si>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</si>
  <si>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</si>
  <si>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</si>
  <si>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</si>
  <si>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</si>
  <si>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</si>
  <si>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</si>
  <si>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</si>
  <si>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</si>
  <si>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</si>
  <si>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</si>
  <si>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</si>
  <si>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</si>
  <si>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</si>
  <si>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</si>
  <si>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</si>
  <si>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</si>
  <si>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</si>
  <si>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</si>
  <si>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</si>
  <si>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</si>
  <si>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</si>
  <si>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</si>
  <si>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</si>
  <si>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</si>
  <si>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</si>
  <si>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</si>
  <si>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</si>
  <si>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</si>
  <si>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</si>
  <si>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</si>
  <si>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</si>
  <si>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</si>
  <si>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</si>
  <si>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</si>
  <si>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</si>
  <si>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</si>
  <si>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</si>
  <si>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</si>
  <si>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</si>
  <si>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</si>
  <si>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</si>
  <si>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</si>
  <si>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</si>
  <si>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</si>
  <si>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</si>
  <si>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</si>
  <si>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</si>
  <si>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</si>
  <si>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</si>
  <si>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</si>
  <si>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</si>
  <si>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</si>
  <si>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</si>
  <si>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</si>
  <si>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</si>
  <si>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</si>
  <si>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</si>
  <si>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</si>
  <si>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</si>
  <si>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</si>
  <si>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</si>
  <si>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</si>
  <si>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</si>
  <si>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</si>
  <si>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</si>
  <si>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</si>
  <si>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</si>
  <si>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</si>
  <si>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</si>
  <si>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</si>
  <si>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</si>
  <si>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</si>
  <si>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</si>
  <si>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</si>
  <si>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</si>
  <si>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</si>
  <si>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</si>
  <si>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</si>
  <si>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</si>
  <si>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</si>
  <si>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</si>
  <si>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</si>
  <si>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</si>
  <si>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</si>
  <si>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</si>
  <si>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</si>
  <si>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</si>
  <si>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</si>
  <si>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</si>
  <si>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</si>
  <si>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</si>
  <si>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</si>
  <si>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</si>
  <si>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</si>
  <si>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</si>
  <si>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</si>
  <si>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</si>
  <si>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</si>
  <si>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</si>
  <si>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</si>
  <si>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</si>
  <si>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</si>
  <si>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</si>
  <si>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</si>
  <si>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</si>
  <si>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</si>
  <si>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</si>
  <si>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</si>
  <si>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</si>
  <si>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</si>
  <si>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</si>
  <si>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</si>
  <si>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</si>
  <si>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</si>
  <si>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</si>
  <si>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</si>
  <si>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</si>
  <si>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</si>
  <si>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</si>
  <si>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</si>
  <si>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</si>
  <si>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</si>
  <si>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</si>
  <si>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</si>
  <si>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</si>
  <si>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</si>
  <si>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</si>
  <si>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</si>
  <si>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</si>
  <si>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</si>
  <si>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</si>
  <si>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</si>
  <si>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</si>
  <si>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</si>
  <si>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</si>
  <si>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</si>
  <si>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</si>
  <si>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</si>
  <si>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</si>
  <si>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</si>
  <si>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</si>
  <si>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</si>
  <si>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</si>
  <si>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</si>
  <si>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</si>
  <si>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</si>
  <si>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</si>
  <si>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</si>
  <si>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</si>
  <si>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</si>
  <si>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</si>
  <si>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</si>
  <si>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</si>
  <si>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</si>
  <si>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</si>
  <si>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</si>
  <si>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</si>
  <si>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</si>
  <si>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</si>
  <si>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</si>
  <si>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</si>
  <si>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</si>
  <si>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</si>
  <si>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</si>
  <si>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</si>
  <si>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</si>
  <si>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</si>
  <si>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</si>
  <si>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</si>
  <si>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</si>
  <si>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</si>
  <si>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</si>
  <si>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</si>
  <si>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</si>
  <si>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</si>
  <si>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</si>
  <si>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</si>
  <si>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</si>
  <si>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</si>
  <si>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</si>
  <si>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</si>
  <si>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</si>
  <si>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</si>
  <si>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</si>
  <si>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</si>
  <si>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</si>
  <si>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</si>
  <si>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</si>
  <si>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</si>
  <si>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</si>
  <si>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</si>
  <si>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</si>
  <si>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</si>
  <si>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</si>
  <si>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</si>
  <si>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</si>
  <si>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</si>
  <si>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</si>
  <si>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</si>
  <si>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</si>
  <si>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</si>
  <si>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</si>
  <si>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</si>
  <si>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</si>
  <si>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</si>
  <si>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</si>
  <si>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</si>
  <si>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</si>
  <si>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</si>
  <si>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</si>
  <si>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</si>
  <si>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</si>
  <si>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</si>
  <si>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</si>
  <si>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</si>
  <si>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</si>
  <si>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</si>
  <si>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</si>
  <si>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</si>
  <si>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</si>
  <si>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</si>
  <si>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</si>
  <si>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</si>
  <si>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</si>
  <si>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</si>
  <si>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</si>
  <si>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</si>
  <si>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</si>
  <si>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</si>
  <si>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</si>
  <si>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</si>
  <si>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</si>
  <si>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</si>
  <si>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</si>
  <si>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</si>
  <si>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</si>
  <si>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</si>
  <si>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</si>
  <si>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</si>
  <si>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</si>
  <si>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</si>
  <si>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</si>
  <si>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</si>
  <si>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</si>
  <si>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</si>
  <si>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</si>
  <si>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</si>
  <si>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</si>
  <si>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</si>
  <si>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</si>
  <si>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</si>
  <si>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</si>
  <si>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</si>
  <si>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</si>
  <si>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</si>
  <si>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</si>
  <si>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</si>
  <si>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</si>
  <si>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</si>
  <si>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</si>
  <si>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</si>
  <si>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</si>
  <si>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</si>
  <si>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</si>
  <si>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</si>
  <si>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</si>
  <si>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</si>
  <si>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</si>
  <si>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</si>
  <si>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</si>
  <si>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</si>
  <si>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</si>
  <si>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</si>
  <si>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</si>
  <si>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</si>
  <si>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</si>
  <si>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</si>
  <si>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</si>
  <si>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</si>
  <si>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</si>
  <si>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</si>
  <si>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</si>
  <si>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</si>
  <si>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</si>
  <si>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</si>
  <si>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</si>
  <si>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</si>
  <si>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</si>
  <si>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</si>
  <si>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</si>
  <si>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</si>
  <si>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</si>
  <si>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</si>
  <si>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</si>
  <si>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</si>
  <si>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</si>
  <si>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</si>
  <si>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</si>
  <si>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</si>
  <si>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</si>
  <si>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</si>
  <si>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</si>
  <si>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</si>
  <si>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</si>
  <si>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</si>
  <si>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</si>
  <si>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</si>
  <si>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</si>
  <si>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</si>
  <si>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</si>
  <si>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</si>
  <si>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</si>
  <si>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</si>
  <si>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</si>
  <si>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</si>
  <si>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</si>
  <si>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</si>
  <si>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</si>
  <si>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</si>
  <si>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</si>
  <si>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</si>
  <si>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</si>
  <si>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</si>
  <si>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</si>
  <si>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</si>
  <si>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</si>
  <si>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</si>
  <si>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</si>
  <si>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</si>
  <si>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</si>
  <si>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</si>
  <si>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</si>
  <si>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</si>
  <si>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</si>
  <si>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</si>
  <si>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</si>
  <si>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</si>
  <si>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</si>
  <si>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</si>
  <si>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</si>
  <si>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</si>
  <si>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</si>
  <si>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</si>
  <si>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</si>
  <si>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</si>
  <si>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</si>
  <si>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</si>
  <si>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</si>
  <si>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</si>
  <si>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</si>
  <si>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</si>
  <si>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</si>
  <si>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</si>
  <si>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</si>
  <si>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</si>
  <si>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</si>
  <si>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</si>
  <si>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</si>
  <si>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</si>
  <si>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</si>
  <si>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</si>
  <si>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</si>
  <si>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</si>
  <si>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</si>
  <si>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</si>
  <si>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</si>
  <si>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</si>
  <si>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</si>
  <si>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</si>
  <si>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</si>
  <si>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</si>
  <si>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</si>
  <si>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</si>
  <si>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</si>
  <si>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</si>
  <si>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</si>
  <si>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</si>
  <si>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</si>
  <si>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</si>
  <si>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</si>
  <si>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</si>
  <si>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</si>
  <si>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</si>
  <si>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</si>
  <si>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</si>
  <si>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</si>
  <si>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</si>
  <si>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</si>
  <si>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</si>
  <si>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</si>
  <si>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</si>
  <si>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</si>
  <si>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</si>
  <si>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</si>
  <si>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</si>
  <si>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</si>
  <si>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</si>
  <si>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</si>
  <si>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</si>
  <si>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</si>
  <si>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</si>
  <si>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</si>
  <si>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</si>
  <si>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</si>
  <si>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</si>
  <si>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</si>
  <si>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</si>
  <si>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</si>
  <si>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</si>
  <si>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</si>
  <si>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</si>
  <si>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</si>
  <si>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</si>
  <si>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</si>
  <si>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</si>
  <si>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</si>
  <si>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</si>
  <si>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</si>
  <si>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</si>
  <si>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</si>
  <si>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</si>
  <si>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</si>
  <si>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</si>
  <si>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</si>
  <si>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</si>
  <si>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</si>
  <si>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</si>
  <si>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</si>
  <si>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</si>
  <si>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</si>
  <si>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</si>
  <si>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</si>
  <si>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</si>
  <si>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</si>
  <si>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</si>
  <si>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</si>
  <si>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</si>
  <si>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</si>
  <si>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</si>
  <si>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</si>
  <si>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</si>
  <si>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</si>
  <si>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</si>
  <si>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</si>
  <si>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</si>
  <si>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</si>
  <si>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</si>
  <si>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</si>
  <si>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</si>
  <si>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</si>
  <si>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</si>
  <si>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</si>
  <si>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</si>
  <si>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</si>
  <si>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</si>
  <si>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</si>
  <si>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</si>
  <si>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</si>
  <si>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</si>
  <si>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</si>
  <si>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</si>
  <si>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</si>
  <si>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</si>
  <si>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</si>
  <si>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</si>
  <si>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</si>
  <si>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</si>
  <si>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</si>
  <si>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</si>
  <si>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</si>
  <si>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</si>
  <si>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</si>
  <si>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</si>
  <si>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</si>
  <si>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</si>
  <si>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</si>
  <si>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</si>
  <si>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</si>
  <si>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</si>
  <si>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</si>
  <si>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</si>
  <si>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</si>
  <si>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</si>
  <si>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</si>
  <si>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</si>
  <si>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</si>
  <si>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</si>
  <si>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</si>
  <si>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</si>
  <si>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</si>
  <si>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</si>
  <si>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</si>
  <si>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</si>
  <si>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</si>
  <si>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</si>
  <si>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</si>
  <si>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</si>
  <si>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</si>
  <si>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</si>
  <si>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</si>
  <si>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</si>
  <si>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</si>
  <si>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</si>
  <si>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</si>
  <si>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</si>
  <si>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</si>
  <si>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</si>
  <si>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</si>
  <si>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</si>
  <si>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</si>
  <si>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</si>
  <si>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</si>
  <si>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</si>
  <si>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</si>
  <si>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</si>
  <si>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</si>
  <si>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</si>
  <si>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</si>
  <si>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</si>
  <si>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</si>
  <si>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</si>
  <si>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</si>
  <si>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</si>
  <si>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</si>
  <si>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</si>
  <si>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</si>
  <si>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</si>
  <si>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</si>
  <si>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</si>
  <si>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</si>
  <si>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</si>
  <si>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</si>
  <si>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</si>
  <si>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</si>
  <si>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</si>
  <si>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</si>
  <si>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</si>
  <si>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</si>
  <si>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</si>
  <si>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</si>
  <si>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</si>
  <si>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</si>
  <si>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</si>
  <si>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</si>
  <si>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</si>
  <si>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</si>
  <si>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</si>
  <si>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</si>
  <si>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</si>
  <si>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</si>
  <si>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</si>
  <si>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</si>
  <si>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</si>
  <si>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</si>
  <si>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</si>
  <si>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</si>
  <si>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</si>
  <si>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</si>
  <si>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</si>
  <si>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</si>
  <si>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</si>
  <si>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</si>
  <si>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</si>
  <si>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</si>
  <si>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</si>
  <si>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</si>
  <si>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</si>
  <si>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</si>
  <si>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</si>
  <si>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</si>
  <si>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</si>
  <si>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</si>
  <si>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</si>
  <si>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</si>
  <si>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</si>
  <si>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</si>
  <si>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</si>
  <si>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</si>
  <si>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</si>
  <si>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</si>
  <si>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</si>
  <si>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</si>
  <si>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</si>
  <si>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</si>
  <si>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</si>
  <si>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</si>
  <si>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</si>
  <si>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</si>
  <si>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</si>
  <si>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</si>
  <si>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</si>
  <si>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</si>
  <si>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</si>
  <si>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</si>
  <si>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</si>
  <si>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</si>
  <si>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</si>
  <si>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</si>
  <si>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</si>
  <si>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</si>
  <si>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</si>
  <si>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</si>
  <si>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</si>
  <si>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</si>
  <si>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</si>
  <si>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</si>
  <si>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</si>
  <si>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</si>
  <si>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</si>
  <si>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</si>
  <si>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</si>
  <si>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</si>
  <si>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</si>
  <si>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</si>
  <si>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</si>
  <si>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</si>
  <si>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</si>
  <si>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</si>
  <si>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</si>
  <si>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</si>
  <si>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</si>
  <si>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</si>
  <si>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</si>
  <si>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</si>
  <si>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</si>
  <si>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</si>
  <si>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</si>
  <si>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</si>
  <si>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</si>
  <si>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</si>
  <si>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</si>
  <si>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</si>
  <si>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</si>
  <si>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</si>
  <si>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</si>
  <si>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</si>
  <si>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</si>
  <si>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</si>
  <si>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</si>
  <si>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</si>
  <si>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</si>
  <si>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</si>
  <si>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</si>
  <si>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</si>
  <si>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</si>
  <si>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</si>
  <si>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</si>
  <si>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</si>
  <si>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</si>
  <si>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</si>
  <si>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</si>
  <si>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</si>
  <si>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</si>
  <si>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</si>
  <si>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</si>
  <si>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</si>
  <si>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</si>
  <si>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</si>
  <si>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</si>
  <si>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</si>
  <si>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</si>
  <si>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</si>
  <si>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</si>
  <si>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</si>
  <si>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</si>
  <si>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</si>
  <si>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</si>
  <si>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</si>
  <si>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</si>
  <si>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</si>
  <si>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</si>
  <si>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</si>
  <si>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</si>
  <si>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</si>
  <si>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</si>
  <si>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</si>
  <si>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</si>
  <si>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</si>
  <si>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</si>
  <si>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</si>
  <si>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</si>
  <si>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</si>
  <si>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</si>
  <si>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</si>
  <si>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</si>
  <si>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</si>
  <si>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</si>
  <si>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</si>
  <si>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</si>
  <si>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</si>
  <si>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</si>
  <si>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</si>
  <si>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</si>
  <si>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</si>
  <si>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</si>
  <si>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</si>
  <si>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</si>
  <si>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</si>
  <si>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</si>
  <si>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</si>
  <si>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</si>
  <si>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</si>
  <si>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</si>
  <si>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</si>
  <si>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</si>
  <si>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</si>
  <si>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</si>
  <si>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</si>
  <si>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</si>
  <si>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</si>
  <si>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</si>
  <si>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</si>
  <si>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</si>
  <si>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</si>
  <si>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</si>
  <si>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</si>
  <si>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</si>
  <si>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</si>
  <si>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</si>
  <si>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</si>
  <si>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</si>
  <si>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</si>
  <si>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</si>
  <si>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</si>
  <si>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</si>
  <si>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</si>
  <si>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</si>
  <si>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</si>
  <si>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</si>
  <si>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</si>
  <si>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</si>
  <si>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</si>
  <si>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</si>
  <si>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</si>
  <si>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</si>
  <si>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</si>
  <si>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</si>
  <si>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</si>
  <si>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</si>
  <si>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</si>
  <si>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</si>
  <si>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</si>
  <si>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</si>
  <si>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</si>
  <si>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</si>
  <si>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</si>
  <si>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</si>
  <si>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</si>
  <si>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</si>
  <si>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</si>
  <si>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</si>
  <si>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</si>
  <si>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</si>
  <si>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</si>
  <si>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</si>
  <si>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</si>
  <si>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</si>
  <si>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</si>
  <si>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</si>
  <si>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</si>
  <si>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</si>
  <si>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</si>
  <si>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</si>
  <si>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</si>
  <si>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</si>
  <si>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</si>
  <si>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</si>
  <si>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</si>
  <si>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</si>
  <si>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</si>
  <si>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</si>
  <si>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</si>
  <si>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</si>
  <si>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</si>
  <si>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</si>
  <si>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</si>
  <si>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</si>
  <si>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</si>
  <si>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</si>
  <si>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</si>
  <si>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</si>
  <si>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</si>
  <si>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</si>
  <si>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</si>
  <si>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</si>
  <si>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</si>
  <si>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</si>
  <si>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</si>
  <si>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</si>
  <si>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</si>
  <si>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</si>
  <si>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</si>
  <si>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</si>
  <si>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</si>
  <si>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</si>
  <si>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</si>
  <si>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</si>
  <si>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</si>
  <si>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</si>
  <si>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</si>
  <si>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</si>
  <si>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</si>
  <si>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</si>
  <si>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</si>
  <si>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</si>
  <si>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</si>
  <si>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</si>
  <si>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</si>
  <si>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</si>
  <si>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</si>
  <si>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</si>
  <si>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</si>
  <si>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</si>
  <si>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</si>
  <si>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</si>
  <si>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</si>
  <si>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</si>
  <si>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</si>
  <si>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</si>
  <si>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</si>
  <si>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</si>
  <si>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</si>
  <si>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</si>
  <si>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</si>
  <si>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</si>
  <si>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</si>
  <si>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</si>
  <si>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</si>
  <si>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</si>
  <si>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</si>
  <si>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</si>
  <si>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</si>
  <si>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</si>
  <si>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</si>
  <si>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</si>
  <si>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</si>
  <si>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</si>
  <si>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</si>
  <si>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</si>
  <si>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</si>
  <si>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</si>
  <si>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</si>
  <si>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</si>
  <si>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</si>
  <si>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</si>
  <si>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</si>
  <si>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</si>
  <si>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</si>
  <si>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</si>
  <si>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</si>
  <si>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</si>
  <si>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</si>
  <si>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</si>
  <si>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</si>
  <si>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</si>
  <si>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</si>
  <si>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</si>
  <si>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</si>
  <si>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</si>
  <si>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</si>
  <si>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</si>
  <si>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</si>
  <si>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</si>
  <si>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</si>
  <si>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</si>
  <si>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</si>
  <si>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</si>
  <si>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</si>
  <si>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</si>
  <si>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</si>
  <si>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</si>
  <si>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</si>
  <si>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</si>
  <si>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</si>
  <si>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</si>
  <si>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</si>
  <si>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</si>
  <si>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</si>
  <si>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</si>
  <si>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</si>
  <si>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</si>
  <si>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</si>
  <si>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</si>
  <si>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</si>
  <si>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</si>
  <si>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</si>
  <si>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</si>
  <si>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</si>
  <si>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</si>
  <si>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</si>
  <si>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</si>
  <si>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</si>
  <si>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</si>
  <si>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</si>
  <si>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</si>
  <si>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</si>
  <si>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</si>
  <si>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</si>
  <si>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</si>
  <si>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</si>
  <si>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</si>
  <si>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</si>
  <si>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</si>
  <si>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</si>
  <si>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</si>
  <si>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</si>
  <si>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</si>
  <si>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</si>
  <si>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</si>
  <si>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</si>
  <si>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</si>
  <si>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</si>
  <si>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</si>
  <si>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</si>
  <si>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</si>
  <si>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</si>
  <si>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</si>
  <si>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</si>
  <si>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</si>
  <si>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</si>
  <si>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</si>
  <si>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</si>
  <si>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</si>
  <si>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</si>
  <si>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</si>
  <si>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</si>
  <si>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</si>
  <si>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</si>
  <si>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</si>
  <si>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</si>
  <si>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</si>
  <si>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</si>
  <si>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</si>
  <si>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</si>
  <si>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</si>
  <si>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</si>
  <si>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</si>
  <si>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</si>
  <si>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</si>
  <si>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</si>
  <si>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</si>
  <si>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</si>
  <si>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</si>
  <si>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</si>
  <si>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</si>
  <si>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</si>
  <si>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</si>
  <si>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</si>
  <si>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</si>
  <si>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</si>
  <si>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</si>
  <si>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</si>
  <si>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</si>
  <si>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</si>
  <si>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</si>
  <si>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</si>
  <si>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</si>
  <si>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</si>
  <si>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</si>
  <si>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</si>
  <si>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</si>
  <si>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</si>
  <si>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</si>
  <si>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</si>
  <si>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</si>
  <si>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</si>
  <si>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</si>
  <si>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</si>
  <si>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</si>
  <si>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</si>
  <si>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</si>
  <si>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</si>
  <si>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</si>
  <si>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</si>
  <si>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</si>
  <si>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</si>
  <si>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</si>
  <si>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</si>
  <si>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</si>
  <si>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</si>
  <si>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</si>
  <si>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</si>
  <si>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</si>
  <si>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</si>
  <si>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</si>
  <si>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</si>
  <si>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</si>
  <si>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</si>
  <si>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</si>
  <si>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</si>
  <si>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</si>
  <si>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</si>
  <si>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</si>
  <si>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</si>
  <si>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</si>
  <si>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</si>
  <si>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</si>
  <si>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</si>
  <si>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</si>
  <si>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</si>
  <si>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</si>
  <si>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</si>
  <si>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</si>
  <si>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</si>
  <si>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</si>
  <si>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</si>
  <si>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</si>
  <si>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</si>
  <si>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</si>
  <si>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</si>
  <si>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</si>
  <si>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</si>
  <si>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</si>
  <si>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</si>
  <si>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</si>
  <si>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</si>
  <si>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</si>
  <si>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</si>
  <si>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</si>
  <si>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</si>
  <si>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</si>
  <si>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</si>
  <si>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</si>
  <si>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</si>
  <si>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</si>
  <si>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</si>
  <si>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</si>
  <si>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</si>
  <si>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</si>
  <si>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</si>
  <si>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</si>
  <si>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</si>
  <si>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</si>
  <si>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</si>
  <si>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</si>
  <si>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</si>
  <si>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</si>
  <si>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</si>
  <si>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</si>
  <si>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</si>
  <si>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</si>
  <si>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</si>
  <si>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</si>
  <si>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</si>
  <si>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</si>
  <si>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</si>
  <si>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</si>
  <si>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</si>
  <si>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</si>
  <si>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</si>
  <si>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</si>
  <si>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</si>
  <si>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</si>
  <si>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</si>
  <si>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</si>
  <si>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</si>
  <si>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</si>
  <si>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</si>
  <si>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</si>
  <si>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</si>
  <si>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</si>
  <si>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</si>
  <si>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</si>
  <si>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</si>
  <si>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</si>
  <si>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</si>
  <si>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</si>
  <si>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</si>
  <si>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</si>
  <si>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</si>
  <si>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</si>
  <si>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</si>
  <si>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</si>
  <si>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</si>
  <si>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</si>
  <si>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</si>
  <si>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</si>
  <si>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</si>
  <si>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</si>
  <si>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</si>
  <si>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</si>
  <si>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</si>
  <si>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</si>
  <si>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</si>
  <si>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</si>
  <si>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</si>
  <si>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</si>
  <si>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</si>
  <si>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</si>
  <si>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</si>
  <si>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</si>
  <si>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</si>
  <si>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</si>
  <si>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</si>
  <si>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</si>
  <si>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</si>
  <si>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</si>
  <si>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</si>
  <si>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</si>
  <si>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</si>
  <si>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</si>
  <si>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</si>
  <si>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</si>
  <si>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</si>
  <si>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</si>
  <si>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</si>
  <si>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</si>
  <si>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</si>
  <si>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</si>
  <si>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</si>
  <si>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</si>
  <si>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</si>
  <si>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</si>
  <si>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</si>
  <si>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</si>
  <si>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</si>
  <si>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</si>
  <si>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</si>
  <si>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</si>
  <si>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</si>
  <si>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</si>
  <si>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</si>
  <si>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</si>
  <si>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</si>
  <si>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</si>
  <si>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</si>
  <si>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</si>
  <si>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</si>
  <si>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</si>
  <si>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</si>
  <si>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</si>
  <si>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</si>
  <si>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</si>
  <si>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</si>
  <si>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</si>
  <si>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</si>
  <si>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</si>
  <si>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</si>
  <si>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</si>
  <si>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</si>
  <si>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</si>
  <si>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</si>
  <si>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</si>
  <si>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</si>
  <si>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</si>
  <si>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</si>
  <si>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</si>
  <si>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</si>
  <si>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</si>
  <si>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</si>
  <si>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</si>
  <si>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</si>
  <si>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</si>
  <si>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</si>
  <si>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</si>
  <si>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</si>
  <si>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</si>
  <si>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</si>
  <si>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</si>
  <si>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</si>
  <si>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</si>
  <si>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</si>
  <si>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</si>
  <si>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</si>
  <si>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</si>
  <si>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</si>
  <si>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</si>
  <si>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</si>
  <si>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</si>
  <si>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</si>
  <si>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</si>
  <si>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</si>
  <si>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</si>
  <si>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</si>
  <si>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</si>
  <si>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</si>
  <si>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</si>
  <si>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</si>
  <si>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</si>
  <si>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</si>
  <si>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</si>
  <si>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</si>
  <si>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</si>
  <si>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</si>
  <si>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</si>
  <si>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</si>
  <si>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</si>
  <si>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</si>
  <si>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</si>
  <si>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</si>
  <si>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</si>
  <si>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</si>
  <si>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</si>
  <si>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</si>
  <si>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</si>
  <si>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</si>
  <si>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</si>
  <si>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</si>
  <si>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</si>
  <si>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</si>
  <si>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</si>
  <si>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</si>
  <si>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</si>
  <si>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</si>
  <si>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</si>
  <si>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</si>
  <si>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</si>
  <si>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</si>
  <si>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</si>
  <si>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</si>
  <si>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</si>
  <si>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</si>
  <si>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</si>
  <si>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</si>
  <si>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</si>
  <si>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</si>
  <si>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</si>
  <si>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</si>
  <si>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</si>
  <si>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</si>
  <si>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</si>
  <si>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</si>
  <si>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</si>
  <si>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</si>
  <si>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</si>
  <si>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</si>
  <si>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</si>
  <si>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</si>
  <si>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</si>
  <si>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</si>
  <si>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</si>
  <si>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</si>
  <si>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</si>
  <si>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</si>
  <si>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</si>
  <si>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</si>
  <si>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</si>
  <si>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</si>
  <si>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</si>
  <si>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</si>
  <si>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</si>
  <si>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</si>
  <si>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</si>
  <si>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</si>
  <si>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</si>
  <si>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</si>
  <si>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</si>
  <si>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</si>
  <si>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</si>
  <si>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</si>
  <si>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</si>
  <si>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</si>
  <si>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</si>
  <si>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</si>
  <si>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</si>
  <si>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</si>
  <si>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</si>
  <si>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</si>
  <si>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</si>
  <si>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</si>
  <si>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</si>
  <si>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</si>
  <si>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</si>
  <si>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</si>
  <si>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</si>
  <si>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</si>
  <si>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</si>
  <si>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</si>
  <si>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</si>
  <si>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</si>
  <si>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</si>
  <si>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</si>
  <si>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</si>
  <si>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</si>
  <si>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</si>
  <si>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</si>
  <si>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</si>
  <si>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</si>
  <si>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</si>
  <si>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</si>
  <si>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</si>
  <si>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</si>
  <si>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</si>
  <si>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</si>
  <si>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</si>
  <si>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</si>
  <si>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</si>
  <si>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</si>
  <si>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</si>
  <si>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</si>
  <si>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</si>
  <si>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</si>
  <si>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</si>
  <si>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</si>
  <si>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</si>
  <si>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</si>
  <si>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</si>
  <si>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</si>
  <si>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</si>
  <si>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</si>
  <si>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</si>
  <si>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</si>
  <si>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</si>
  <si>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</si>
  <si>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</si>
  <si>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</si>
  <si>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</si>
  <si>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</si>
  <si>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</si>
  <si>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</si>
  <si>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</si>
  <si>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</si>
  <si>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</si>
  <si>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</si>
  <si>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</si>
  <si>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</si>
  <si>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</si>
  <si>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</si>
  <si>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</si>
  <si>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</si>
  <si>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</si>
  <si>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</si>
  <si>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</si>
  <si>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</si>
  <si>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</si>
  <si>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</si>
  <si>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</si>
  <si>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</si>
  <si>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</si>
  <si>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</si>
  <si>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</si>
  <si>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</si>
  <si>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</si>
  <si>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</si>
  <si>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</si>
  <si>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</si>
  <si>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</si>
  <si>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</si>
  <si>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</si>
  <si>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</si>
  <si>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</si>
  <si>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</si>
  <si>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</si>
  <si>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</si>
  <si>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</si>
  <si>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</si>
  <si>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</si>
  <si>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</si>
  <si>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</si>
  <si>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</si>
  <si>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</si>
  <si>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</si>
  <si>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</si>
  <si>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</si>
  <si>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</si>
  <si>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</si>
  <si>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</si>
  <si>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</si>
  <si>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</si>
  <si>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</si>
  <si>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</si>
  <si>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</si>
  <si>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</si>
  <si>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</si>
  <si>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</si>
  <si>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</si>
  <si>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</si>
  <si>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</si>
  <si>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</si>
  <si>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</si>
  <si>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</si>
  <si>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</si>
  <si>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</si>
  <si>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</si>
  <si>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</si>
  <si>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</si>
  <si>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</si>
  <si>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</si>
  <si>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</si>
  <si>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</si>
  <si>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</si>
  <si>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</si>
  <si>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</si>
  <si>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</si>
  <si>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</si>
  <si>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</si>
  <si>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</si>
  <si>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</si>
  <si>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</si>
  <si>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</si>
  <si>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</si>
  <si>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</si>
  <si>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</si>
  <si>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</si>
  <si>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</si>
  <si>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</si>
  <si>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</si>
  <si>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</si>
  <si>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</si>
  <si>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</si>
  <si>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</si>
  <si>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</si>
  <si>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</si>
  <si>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</si>
  <si>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</si>
  <si>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</si>
  <si>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</si>
  <si>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</si>
  <si>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</si>
  <si>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</si>
  <si>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</si>
  <si>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</si>
  <si>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</si>
  <si>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</si>
  <si>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</si>
  <si>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</si>
  <si>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</si>
  <si>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</si>
  <si>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</si>
  <si>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</si>
  <si>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</si>
  <si>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</si>
  <si>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</si>
  <si>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</si>
  <si>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</si>
  <si>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</si>
  <si>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</si>
  <si>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</si>
  <si>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</si>
  <si>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</si>
  <si>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</si>
  <si>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</si>
  <si>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</si>
  <si>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</si>
  <si>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</si>
  <si>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</si>
  <si>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</si>
  <si>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</si>
  <si>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</si>
  <si>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</si>
  <si>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</si>
  <si>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</si>
  <si>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</si>
  <si>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</si>
  <si>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</si>
  <si>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</si>
  <si>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</si>
  <si>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</si>
  <si>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</si>
  <si>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</si>
  <si>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</si>
  <si>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</si>
  <si>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</si>
  <si>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</si>
  <si>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</si>
  <si>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</si>
  <si>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</si>
  <si>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</si>
  <si>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</si>
  <si>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</si>
  <si>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</si>
  <si>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</si>
  <si>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</si>
  <si>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</si>
  <si>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</si>
  <si>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</si>
  <si>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</si>
  <si>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</si>
  <si>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</si>
  <si>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</si>
  <si>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</si>
  <si>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</si>
  <si>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</si>
  <si>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</si>
  <si>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</si>
  <si>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</si>
  <si>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</si>
  <si>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</si>
  <si>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</si>
  <si>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</si>
  <si>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</si>
  <si>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</si>
  <si>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</si>
  <si>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</si>
  <si>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</si>
  <si>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</si>
  <si>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</si>
  <si>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</si>
  <si>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</si>
  <si>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</si>
  <si>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</si>
  <si>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</si>
  <si>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</si>
  <si>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</si>
  <si>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</si>
  <si>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</si>
  <si>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</si>
  <si>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</si>
  <si>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</si>
  <si>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</si>
  <si>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</si>
  <si>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</si>
  <si>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</si>
  <si>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</si>
  <si>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</si>
  <si>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</si>
  <si>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</si>
  <si>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</si>
  <si>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</si>
  <si>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</si>
  <si>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</si>
  <si>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</si>
  <si>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</si>
  <si>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</si>
  <si>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</si>
  <si>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</si>
  <si>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</si>
  <si>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</si>
  <si>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</si>
  <si>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</si>
  <si>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</si>
  <si>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</si>
  <si>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</si>
  <si>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</si>
  <si>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</si>
  <si>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</si>
  <si>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</si>
  <si>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</si>
  <si>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</si>
  <si>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</si>
  <si>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</si>
  <si>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</si>
  <si>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</si>
  <si>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</si>
  <si>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</si>
  <si>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</si>
  <si>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</si>
  <si>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</si>
  <si>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</si>
  <si>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</si>
  <si>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</si>
  <si>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</si>
  <si>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</si>
  <si>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</si>
  <si>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</si>
  <si>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</si>
  <si>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</si>
  <si>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</si>
  <si>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</si>
  <si>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</si>
  <si>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</si>
  <si>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</si>
  <si>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</si>
  <si>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</si>
  <si>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</si>
  <si>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</si>
  <si>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</si>
  <si>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</si>
  <si>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</si>
  <si>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</si>
  <si>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</si>
  <si>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</si>
  <si>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</si>
  <si>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</si>
  <si>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</si>
  <si>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</si>
  <si>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</si>
  <si>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</si>
  <si>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</si>
  <si>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</si>
  <si>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</si>
  <si>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</si>
  <si>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</si>
  <si>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</si>
  <si>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</si>
  <si>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</si>
  <si>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</si>
  <si>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</si>
  <si>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</si>
  <si>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</si>
  <si>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</si>
  <si>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</si>
  <si>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</si>
  <si>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</si>
  <si>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</si>
  <si>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</si>
  <si>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</si>
  <si>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</si>
  <si>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</si>
  <si>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</si>
  <si>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</si>
  <si>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</si>
  <si>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</si>
  <si>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</si>
  <si>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</si>
  <si>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</si>
  <si>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</si>
  <si>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</si>
  <si>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</si>
  <si>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</si>
  <si>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</si>
  <si>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</si>
  <si>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</si>
  <si>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</si>
  <si>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</si>
  <si>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</si>
  <si>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</si>
  <si>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</si>
  <si>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</si>
  <si>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</si>
  <si>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</si>
  <si>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</si>
  <si>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</si>
  <si>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</si>
  <si>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</si>
  <si>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</si>
  <si>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</si>
  <si>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</si>
  <si>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</si>
  <si>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</si>
  <si>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</si>
  <si>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</si>
  <si>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</si>
  <si>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</si>
  <si>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</si>
  <si>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</si>
  <si>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</si>
  <si>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</si>
  <si>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</si>
  <si>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</si>
  <si>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</si>
  <si>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</si>
  <si>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</si>
  <si>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</si>
  <si>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</si>
  <si>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</si>
  <si>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</si>
  <si>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</si>
  <si>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</si>
  <si>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</si>
  <si>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</si>
  <si>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</si>
  <si>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</si>
  <si>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</si>
  <si>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</si>
  <si>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</si>
  <si>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</si>
  <si>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</si>
  <si>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</si>
  <si>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</si>
  <si>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</si>
  <si>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</si>
  <si>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</si>
  <si>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</si>
  <si>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</si>
  <si>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</si>
  <si>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</si>
  <si>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</si>
  <si>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</si>
  <si>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</si>
  <si>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</si>
  <si>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</si>
  <si>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</si>
  <si>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</si>
  <si>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</si>
  <si>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</si>
  <si>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</si>
  <si>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</si>
  <si>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</si>
  <si>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</si>
  <si>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</si>
  <si>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</si>
  <si>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</si>
  <si>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</si>
  <si>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</si>
  <si>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</si>
  <si>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</si>
  <si>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</si>
  <si>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</si>
  <si>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</si>
  <si>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</si>
  <si>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</si>
  <si>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</si>
  <si>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</si>
  <si>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</si>
  <si>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</si>
  <si>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</si>
  <si>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</si>
  <si>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</si>
  <si>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</si>
  <si>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</si>
  <si>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</si>
  <si>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</si>
  <si>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</si>
  <si>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</si>
  <si>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</si>
  <si>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</si>
  <si>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</si>
  <si>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</si>
  <si>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</si>
  <si>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</si>
  <si>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</si>
  <si>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</si>
  <si>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</si>
  <si>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</si>
  <si>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</si>
  <si>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</si>
  <si>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</si>
  <si>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</si>
  <si>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</si>
  <si>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</si>
  <si>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</si>
  <si>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</si>
  <si>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</si>
  <si>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</si>
  <si>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</si>
  <si>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</si>
  <si>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</si>
  <si>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</si>
  <si>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</si>
  <si>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</si>
  <si>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</si>
  <si>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</si>
  <si>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</si>
  <si>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</si>
  <si>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</si>
  <si>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</si>
  <si>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</si>
  <si>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</si>
  <si>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</si>
  <si>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</si>
  <si>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</si>
  <si>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</si>
  <si>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</si>
  <si>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</si>
  <si>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</si>
  <si>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</si>
  <si>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</si>
  <si>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</si>
  <si>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</si>
  <si>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</si>
  <si>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</si>
  <si>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</si>
  <si>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</si>
  <si>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</si>
  <si>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</si>
  <si>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</si>
  <si>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</si>
  <si>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</si>
  <si>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</si>
  <si>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</si>
  <si>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</si>
  <si>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</si>
  <si>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</si>
  <si>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</si>
  <si>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</si>
  <si>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</si>
  <si>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</si>
  <si>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</si>
  <si>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</si>
  <si>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</si>
  <si>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</si>
  <si>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</si>
  <si>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</si>
  <si>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</si>
  <si>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</si>
  <si>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</si>
  <si>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</si>
  <si>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</si>
  <si>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</si>
  <si>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</si>
  <si>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</si>
  <si>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</si>
  <si>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</si>
  <si>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</si>
  <si>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</si>
  <si>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</si>
  <si>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</si>
  <si>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</si>
  <si>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</si>
  <si>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</si>
  <si>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</si>
  <si>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</si>
  <si>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</si>
  <si>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</si>
  <si>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</si>
  <si>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</si>
  <si>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</si>
  <si>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</si>
  <si>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</si>
  <si>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</si>
  <si>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</si>
  <si>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</si>
  <si>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</si>
  <si>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</si>
  <si>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</si>
  <si>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</si>
  <si>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</si>
  <si>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</si>
  <si>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</si>
  <si>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</si>
  <si>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</si>
  <si>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</si>
  <si>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</si>
  <si>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</si>
  <si>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</si>
  <si>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</si>
  <si>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</si>
  <si>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</si>
  <si>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</si>
  <si>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</si>
  <si>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</si>
  <si>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</si>
  <si>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</si>
  <si>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</si>
  <si>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</si>
  <si>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</si>
  <si>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</si>
  <si>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</si>
  <si>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</si>
  <si>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</si>
  <si>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</si>
  <si>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</si>
  <si>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</si>
  <si>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</si>
  <si>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</si>
  <si>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</si>
  <si>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</si>
  <si>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</si>
  <si>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</si>
  <si>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</si>
  <si>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</si>
  <si>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</si>
  <si>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</si>
  <si>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</si>
  <si>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</si>
  <si>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</si>
  <si>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</si>
  <si>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</si>
  <si>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</si>
  <si>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</si>
  <si>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</si>
  <si>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</si>
  <si>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</si>
  <si>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</si>
  <si>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</si>
  <si>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</si>
  <si>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</si>
  <si>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</si>
  <si>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</si>
  <si>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</si>
  <si>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</si>
  <si>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</si>
  <si>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</si>
  <si>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</si>
  <si>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</si>
  <si>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</si>
  <si>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</si>
  <si>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</si>
  <si>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</si>
  <si>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</si>
  <si>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</si>
  <si>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</si>
  <si>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</si>
  <si>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</si>
  <si>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</si>
  <si>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</si>
  <si>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</si>
  <si>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</si>
  <si>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</si>
  <si>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</si>
  <si>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</si>
  <si>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</si>
  <si>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</si>
  <si>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</si>
  <si>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</si>
  <si>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</si>
  <si>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</si>
  <si>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</si>
  <si>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</si>
  <si>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</si>
  <si>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</si>
  <si>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</si>
  <si>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</si>
  <si>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</si>
  <si>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</si>
  <si>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</si>
  <si>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</si>
  <si>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</si>
  <si>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</si>
  <si>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</si>
  <si>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</si>
  <si>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</si>
  <si>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</si>
  <si>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</si>
  <si>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</si>
  <si>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</si>
  <si>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</si>
  <si>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</si>
  <si>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</si>
  <si>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</si>
  <si>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</si>
  <si>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</si>
  <si>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</si>
  <si>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</si>
  <si>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</si>
  <si>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</si>
  <si>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</si>
  <si>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</si>
  <si>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</si>
  <si>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</si>
  <si>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</si>
  <si>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</si>
  <si>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</si>
  <si>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</si>
  <si>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</si>
  <si>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</si>
  <si>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</si>
  <si>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</si>
  <si>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</si>
  <si>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</si>
  <si>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</si>
  <si>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</si>
  <si>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</si>
  <si>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</si>
  <si>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</si>
  <si>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</si>
  <si>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</si>
  <si>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</si>
  <si>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</si>
  <si>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</si>
  <si>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</si>
  <si>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</si>
  <si>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</si>
  <si>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</si>
  <si>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</si>
  <si>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</si>
  <si>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</si>
  <si>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</si>
  <si>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</si>
  <si>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</si>
  <si>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</si>
  <si>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</si>
  <si>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</si>
  <si>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</si>
  <si>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</si>
  <si>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</si>
  <si>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</si>
  <si>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</si>
  <si>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</si>
  <si>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</si>
  <si>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</si>
  <si>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</si>
  <si>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</si>
  <si>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</si>
  <si>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</si>
  <si>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</si>
  <si>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</si>
  <si>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</si>
  <si>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</si>
  <si>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</si>
  <si>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</si>
  <si>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</si>
  <si>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</si>
  <si>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</si>
  <si>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</si>
  <si>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</si>
  <si>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</si>
  <si>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</si>
  <si>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</si>
  <si>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</si>
  <si>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</si>
  <si>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</si>
  <si>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</si>
  <si>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</si>
  <si>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</si>
  <si>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</si>
  <si>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</si>
  <si>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</si>
  <si>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</si>
  <si>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</si>
  <si>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</si>
  <si>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</si>
  <si>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</si>
  <si>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</si>
  <si>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</si>
  <si>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</si>
  <si>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</si>
  <si>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</si>
  <si>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</si>
  <si>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</si>
  <si>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</si>
  <si>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</si>
  <si>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</si>
  <si>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</si>
  <si>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</si>
  <si>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</si>
  <si>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</si>
  <si>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</si>
  <si>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</si>
  <si>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</si>
  <si>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</si>
  <si>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</si>
  <si>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</si>
  <si>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</si>
  <si>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</si>
  <si>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</si>
  <si>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</si>
  <si>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</si>
  <si>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</si>
  <si>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</si>
  <si>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</si>
  <si>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</si>
  <si>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</si>
  <si>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</si>
  <si>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</si>
  <si>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</si>
  <si>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</si>
  <si>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</si>
  <si>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</si>
  <si>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</si>
  <si>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</si>
  <si>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</si>
  <si>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</si>
  <si>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</si>
  <si>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</si>
  <si>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</si>
  <si>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</si>
  <si>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</si>
  <si>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</si>
  <si>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</si>
  <si>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</si>
  <si>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</si>
  <si>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</si>
  <si>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</si>
  <si>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</si>
  <si>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</si>
  <si>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</si>
  <si>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</si>
  <si>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</si>
  <si>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</si>
  <si>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</si>
  <si>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</si>
  <si>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</si>
  <si>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</si>
  <si>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</si>
  <si>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</si>
  <si>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</si>
  <si>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</si>
  <si>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</si>
  <si>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</si>
  <si>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</si>
  <si>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</si>
  <si>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</si>
  <si>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</si>
  <si>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</si>
  <si>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</si>
  <si>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</si>
  <si>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</si>
  <si>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</si>
  <si>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</si>
  <si>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</si>
  <si>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</si>
  <si>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</si>
  <si>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</si>
  <si>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</si>
  <si>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</si>
  <si>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</si>
  <si>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</si>
  <si>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</si>
  <si>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</si>
  <si>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</si>
  <si>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</si>
  <si>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</si>
  <si>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</si>
  <si>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</si>
  <si>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</si>
  <si>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</si>
  <si>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</si>
  <si>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</si>
  <si>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</si>
  <si>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</si>
  <si>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</si>
  <si>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</si>
  <si>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</si>
  <si>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</si>
  <si>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</si>
  <si>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</si>
  <si>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</si>
  <si>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</si>
  <si>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</si>
  <si>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</si>
  <si>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</si>
  <si>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</si>
  <si>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</si>
  <si>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</si>
  <si>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</si>
  <si>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</si>
  <si>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</si>
  <si>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</si>
  <si>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</si>
  <si>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</si>
  <si>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</si>
  <si>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</si>
  <si>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</si>
  <si>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</si>
  <si>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</si>
  <si>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</si>
  <si>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</si>
  <si>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</si>
  <si>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</si>
  <si>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</si>
  <si>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</si>
  <si>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</si>
  <si>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</si>
  <si>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</si>
  <si>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</si>
  <si>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</si>
  <si>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</si>
  <si>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</si>
  <si>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</si>
  <si>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</si>
  <si>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</si>
  <si>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</si>
  <si>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</si>
  <si>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</si>
  <si>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</si>
  <si>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</si>
  <si>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</si>
  <si>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</si>
  <si>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</si>
  <si>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</si>
  <si>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</si>
  <si>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</si>
  <si>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</si>
  <si>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</si>
  <si>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</si>
  <si>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</si>
  <si>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</si>
  <si>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</si>
  <si>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</si>
  <si>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</si>
  <si>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</si>
  <si>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</si>
  <si>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</si>
  <si>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</si>
  <si>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</si>
  <si>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</si>
  <si>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</si>
  <si>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</si>
  <si>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</si>
  <si>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</si>
  <si>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</si>
  <si>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</si>
  <si>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</si>
  <si>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</si>
  <si>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</si>
  <si>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</si>
  <si>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</si>
  <si>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</si>
  <si>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</si>
  <si>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</si>
  <si>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</si>
  <si>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</si>
  <si>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</si>
  <si>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</si>
  <si>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</si>
  <si>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</si>
  <si>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</si>
  <si>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</si>
  <si>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</si>
  <si>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</si>
  <si>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</si>
  <si>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</si>
  <si>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</si>
  <si>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</si>
  <si>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</si>
  <si>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</si>
  <si>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</si>
  <si>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</si>
  <si>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</si>
  <si>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</si>
  <si>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</si>
  <si>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</si>
  <si>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</si>
  <si>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</si>
  <si>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</si>
  <si>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</si>
  <si>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</si>
  <si>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</si>
  <si>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</si>
  <si>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</si>
  <si>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</si>
  <si>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</si>
  <si>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</si>
  <si>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</si>
  <si>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</si>
  <si>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</si>
  <si>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</si>
  <si>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</si>
  <si>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</si>
  <si>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</si>
  <si>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</si>
  <si>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</si>
  <si>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</si>
  <si>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</si>
  <si>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</si>
  <si>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</si>
  <si>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</si>
  <si>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</si>
  <si>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</si>
  <si>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</si>
  <si>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</si>
  <si>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</si>
  <si>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</si>
  <si>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</si>
  <si>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</si>
  <si>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</si>
  <si>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</si>
  <si>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</si>
  <si>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</si>
  <si>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</si>
  <si>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</si>
  <si>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</si>
  <si>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</si>
  <si>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</si>
  <si>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</si>
  <si>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</si>
  <si>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</si>
  <si>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</si>
  <si>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</si>
  <si>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</si>
  <si>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</si>
  <si>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</si>
  <si>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</si>
  <si>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</si>
  <si>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</si>
  <si>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</si>
  <si>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</si>
  <si>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</si>
  <si>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</si>
  <si>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</si>
  <si>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</si>
  <si>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</si>
  <si>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</si>
  <si>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</si>
  <si>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</si>
  <si>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</si>
  <si>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</si>
  <si>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</si>
  <si>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</si>
  <si>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</si>
  <si>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</si>
  <si>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</si>
  <si>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</si>
  <si>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</si>
  <si>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</si>
  <si>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</si>
  <si>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</si>
  <si>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</si>
  <si>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</si>
  <si>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</si>
  <si>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</si>
  <si>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</si>
  <si>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</si>
  <si>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</si>
  <si>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</si>
  <si>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</si>
  <si>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</si>
  <si>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</si>
  <si>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</si>
  <si>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</si>
  <si>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</si>
  <si>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</si>
  <si>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</si>
  <si>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</si>
  <si>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</si>
  <si>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</si>
  <si>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</si>
  <si>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</si>
  <si>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</si>
  <si>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</si>
  <si>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</si>
  <si>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</si>
  <si>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</si>
  <si>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</si>
  <si>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</si>
  <si>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</si>
  <si>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</si>
  <si>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</si>
  <si>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</si>
  <si>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</si>
  <si>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</si>
  <si>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</si>
  <si>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</si>
  <si>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</si>
  <si>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</si>
  <si>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</si>
  <si>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</si>
  <si>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</si>
  <si>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</si>
  <si>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</si>
  <si>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</si>
  <si>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</si>
  <si>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</si>
  <si>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</si>
  <si>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</si>
  <si>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</si>
  <si>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</si>
  <si>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</si>
  <si>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</si>
  <si>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</si>
  <si>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</si>
  <si>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</si>
  <si>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</si>
  <si>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</si>
  <si>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</si>
  <si>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</si>
  <si>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</si>
  <si>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</si>
  <si>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</si>
  <si>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</si>
  <si>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</si>
  <si>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</si>
  <si>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</si>
  <si>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</si>
  <si>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</si>
  <si>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</si>
  <si>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</si>
  <si>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</si>
  <si>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</si>
  <si>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</si>
  <si>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</si>
  <si>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</si>
  <si>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</si>
  <si>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</si>
  <si>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</si>
  <si>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</si>
  <si>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</si>
  <si>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</si>
  <si>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</si>
  <si>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</si>
  <si>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</si>
  <si>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</si>
  <si>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</si>
  <si>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</si>
  <si>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</si>
  <si>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</si>
  <si>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</si>
  <si>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</si>
  <si>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</si>
  <si>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</si>
  <si>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</si>
  <si>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</si>
  <si>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</si>
  <si>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</si>
  <si>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</si>
  <si>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</si>
  <si>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</si>
  <si>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</si>
  <si>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</si>
  <si>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</si>
  <si>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</si>
  <si>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</si>
  <si>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</si>
  <si>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</si>
  <si>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</si>
  <si>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</si>
  <si>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</si>
  <si>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</si>
  <si>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</si>
  <si>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</si>
  <si>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</si>
  <si>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</si>
  <si>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</si>
  <si>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</si>
  <si>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</si>
  <si>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</si>
  <si>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</si>
  <si>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</si>
  <si>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</si>
  <si>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</si>
  <si>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</si>
  <si>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</si>
  <si>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</si>
  <si>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</si>
  <si>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</si>
  <si>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</si>
  <si>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</si>
  <si>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</si>
  <si>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</si>
  <si>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</si>
  <si>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</si>
  <si>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</si>
  <si>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</si>
  <si>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</si>
  <si>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</si>
  <si>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</si>
  <si>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</si>
  <si>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</si>
  <si>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</si>
  <si>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</si>
  <si>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</si>
  <si>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</si>
  <si>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</si>
  <si>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</si>
  <si>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</si>
  <si>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</si>
  <si>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</si>
  <si>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</si>
  <si>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</si>
  <si>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</si>
  <si>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</si>
  <si>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</si>
  <si>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</si>
  <si>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</si>
  <si>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</si>
  <si>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</si>
  <si>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</si>
  <si>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</si>
  <si>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</si>
  <si>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</si>
  <si>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</si>
  <si>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</si>
  <si>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</si>
  <si>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</si>
  <si>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</si>
  <si>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</si>
  <si>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</si>
  <si>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</si>
  <si>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</si>
  <si>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</si>
  <si>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</si>
  <si>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</si>
  <si>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</si>
  <si>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</si>
  <si>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</si>
  <si>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</si>
  <si>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</si>
  <si>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</si>
  <si>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</si>
  <si>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</si>
  <si>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</si>
  <si>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</si>
  <si>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</si>
  <si>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</si>
  <si>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</si>
  <si>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</si>
  <si>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</si>
  <si>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</si>
  <si>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</si>
  <si>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</si>
  <si>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</si>
  <si>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</si>
  <si>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</si>
  <si>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</si>
  <si>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</si>
  <si>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</si>
  <si>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</si>
  <si>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</si>
  <si>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</si>
  <si>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</si>
  <si>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</si>
  <si>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</si>
  <si>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</si>
  <si>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</si>
  <si>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</si>
  <si>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</si>
  <si>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</si>
  <si>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</si>
  <si>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</si>
  <si>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</si>
  <si>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</si>
  <si>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</si>
  <si>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</si>
  <si>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</si>
  <si>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</si>
  <si>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</si>
  <si>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</si>
  <si>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</si>
  <si>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</si>
  <si>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</si>
  <si>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</si>
  <si>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</si>
  <si>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</si>
  <si>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</si>
  <si>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</si>
  <si>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</si>
  <si>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</si>
  <si>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</si>
  <si>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</si>
  <si>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</si>
  <si>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</si>
  <si>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</si>
  <si>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</si>
  <si>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</si>
  <si>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</si>
  <si>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</si>
  <si>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</si>
  <si>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</si>
  <si>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</si>
  <si>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</si>
  <si>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</si>
  <si>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</si>
  <si>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</si>
  <si>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</si>
  <si>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</si>
  <si>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</si>
  <si>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</si>
  <si>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</si>
  <si>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</si>
  <si>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</si>
  <si>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</si>
  <si>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</si>
  <si>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</si>
  <si>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</si>
  <si>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</si>
  <si>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</si>
  <si>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</si>
  <si>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</si>
  <si>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</si>
  <si>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</si>
  <si>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</si>
  <si>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</si>
  <si>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</si>
  <si>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</si>
  <si>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</si>
  <si>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</si>
  <si>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</si>
  <si>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</si>
  <si>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</si>
  <si>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</si>
  <si>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</si>
  <si>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</si>
  <si>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</si>
  <si>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</si>
  <si>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</si>
  <si>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</si>
  <si>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</si>
  <si>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</si>
  <si>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</si>
  <si>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</si>
  <si>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</si>
  <si>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</si>
  <si>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</si>
  <si>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</si>
  <si>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</si>
  <si>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</si>
  <si>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</si>
  <si>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</si>
  <si>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</si>
  <si>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</si>
  <si>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</si>
  <si>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</si>
  <si>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</si>
  <si>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</si>
  <si>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</si>
  <si>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</si>
  <si>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</si>
  <si>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</si>
  <si>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</si>
  <si>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</si>
  <si>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</si>
  <si>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</si>
  <si>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</si>
  <si>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</si>
  <si>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</si>
  <si>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</si>
  <si>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</si>
  <si>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</si>
  <si>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</si>
  <si>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</si>
  <si>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</si>
  <si>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</si>
  <si>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</si>
  <si>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</si>
  <si>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</si>
  <si>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</si>
  <si>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</si>
  <si>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</si>
  <si>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</si>
  <si>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</si>
  <si>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</si>
  <si>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</si>
  <si>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</si>
  <si>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</si>
  <si>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</si>
  <si>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</si>
  <si>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</si>
  <si>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</si>
  <si>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</si>
  <si>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</si>
  <si>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</si>
  <si>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</si>
  <si>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</si>
  <si>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</si>
  <si>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</si>
  <si>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</si>
  <si>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</si>
  <si>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</si>
  <si>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</si>
  <si>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</si>
  <si>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</si>
  <si>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</si>
  <si>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</si>
  <si>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</si>
  <si>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</si>
  <si>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</si>
  <si>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</si>
  <si>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</si>
  <si>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</si>
  <si>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</si>
  <si>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</si>
  <si>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</si>
  <si>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</si>
  <si>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</si>
  <si>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</si>
  <si>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</si>
  <si>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</si>
  <si>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</si>
  <si>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</si>
  <si>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</si>
  <si>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</si>
  <si>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</si>
  <si>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</si>
  <si>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</si>
  <si>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</si>
  <si>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</si>
  <si>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</si>
  <si>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</si>
  <si>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</si>
  <si>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</si>
  <si>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</si>
  <si>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</si>
  <si>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</si>
  <si>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</si>
  <si>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</si>
  <si>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</si>
  <si>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</si>
  <si>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</si>
  <si>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</si>
  <si>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</si>
  <si>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</si>
  <si>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</si>
  <si>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</si>
  <si>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</si>
  <si>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</si>
  <si>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</si>
  <si>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</si>
  <si>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</si>
  <si>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</si>
  <si>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</si>
  <si>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</si>
  <si>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</si>
  <si>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</si>
  <si>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</si>
  <si>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</si>
  <si>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</si>
  <si>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</si>
  <si>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</si>
  <si>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</si>
  <si>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</si>
  <si>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</si>
  <si>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</si>
  <si>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</si>
  <si>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</si>
  <si>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</si>
  <si>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</si>
  <si>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</si>
  <si>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</si>
  <si>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</si>
  <si>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</si>
  <si>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</si>
  <si>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</si>
  <si>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</si>
  <si>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</si>
  <si>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</si>
  <si>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</si>
  <si>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</si>
  <si>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</si>
  <si>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</si>
  <si>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</si>
  <si>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</si>
  <si>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</si>
  <si>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</si>
  <si>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</si>
  <si>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</si>
  <si>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</si>
  <si>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</si>
  <si>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</si>
  <si>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</si>
  <si>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</si>
  <si>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</si>
  <si>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</si>
  <si>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</si>
  <si>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</si>
  <si>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</si>
  <si>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</si>
  <si>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</si>
  <si>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</si>
  <si>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</si>
  <si>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</si>
  <si>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</si>
  <si>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</si>
  <si>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</si>
  <si>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</si>
  <si>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</si>
  <si>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</si>
  <si>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</si>
  <si>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</si>
  <si>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</si>
  <si>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</si>
  <si>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</si>
  <si>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</si>
  <si>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</si>
  <si>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</si>
  <si>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</si>
  <si>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</si>
  <si>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</si>
  <si>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</si>
  <si>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</si>
  <si>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</si>
  <si>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</si>
  <si>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</si>
  <si>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</si>
  <si>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</si>
  <si>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</si>
  <si>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</si>
  <si>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</si>
  <si>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</si>
  <si>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</si>
  <si>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</si>
  <si>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</si>
  <si>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</si>
  <si>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</si>
  <si>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</si>
  <si>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</si>
  <si>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</si>
  <si>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</si>
  <si>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</si>
  <si>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</si>
  <si>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</si>
  <si>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</si>
  <si>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</si>
  <si>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</si>
  <si>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</si>
  <si>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</si>
  <si>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</si>
  <si>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</si>
  <si>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</si>
  <si>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</si>
  <si>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</si>
  <si>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</si>
  <si>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</si>
  <si>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</si>
  <si>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</si>
  <si>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</si>
  <si>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</si>
  <si>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</si>
  <si>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</si>
  <si>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</si>
  <si>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</si>
  <si>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</si>
  <si>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</si>
  <si>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</si>
  <si>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</si>
  <si>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</si>
  <si>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</si>
  <si>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</si>
  <si>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</si>
  <si>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</si>
  <si>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</si>
  <si>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</si>
  <si>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</si>
  <si>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</si>
  <si>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</si>
  <si>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</si>
  <si>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</si>
  <si>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</si>
  <si>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</si>
  <si>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</si>
  <si>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</si>
  <si>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</si>
  <si>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</si>
  <si>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</si>
  <si>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</si>
  <si>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</si>
  <si>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</si>
  <si>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</si>
  <si>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</si>
  <si>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</si>
  <si>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</si>
  <si>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</si>
  <si>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</si>
  <si>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</si>
  <si>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</si>
  <si>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</si>
  <si>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</si>
  <si>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</si>
  <si>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</si>
  <si>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</si>
  <si>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</si>
  <si>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</si>
  <si>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</si>
  <si>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</si>
  <si>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</si>
  <si>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</si>
  <si>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</si>
  <si>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</si>
  <si>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</si>
  <si>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</si>
  <si>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</si>
  <si>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</si>
  <si>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</si>
  <si>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</si>
  <si>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</si>
  <si>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</si>
  <si>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</si>
  <si>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</si>
  <si>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</si>
  <si>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</si>
  <si>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</si>
  <si>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</si>
  <si>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</si>
  <si>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</si>
  <si>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</si>
  <si>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</si>
  <si>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</si>
  <si>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</si>
  <si>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</si>
  <si>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</si>
  <si>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</si>
  <si>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</si>
  <si>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</si>
  <si>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</si>
  <si>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</si>
  <si>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</si>
  <si>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</si>
  <si>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</si>
  <si>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</si>
  <si>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</si>
  <si>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</si>
  <si>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</si>
  <si>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</si>
  <si>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</si>
  <si>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</si>
  <si>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</si>
  <si>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</si>
  <si>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</si>
  <si>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</si>
  <si>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</si>
  <si>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</si>
  <si>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</si>
  <si>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</si>
  <si>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</si>
  <si>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</si>
  <si>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</si>
  <si>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</si>
  <si>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</si>
  <si>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</si>
  <si>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</si>
  <si>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</si>
  <si>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</si>
  <si>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</si>
  <si>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</si>
  <si>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</si>
  <si>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</si>
  <si>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</si>
  <si>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</si>
  <si>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</si>
  <si>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</si>
  <si>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</si>
  <si>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</si>
  <si>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</si>
  <si>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</si>
  <si>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</si>
  <si>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</si>
  <si>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</si>
  <si>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</si>
  <si>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</si>
  <si>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</si>
  <si>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</si>
  <si>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</si>
  <si>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</si>
  <si>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</si>
  <si>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</si>
  <si>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</si>
  <si>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</si>
  <si>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</si>
  <si>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</si>
  <si>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</si>
  <si>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</si>
  <si>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</si>
  <si>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</si>
  <si>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</si>
  <si>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</si>
  <si>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</si>
  <si>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</si>
  <si>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</si>
  <si>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</si>
  <si>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</si>
  <si>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</si>
  <si>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</si>
  <si>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</si>
  <si>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</si>
  <si>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</si>
  <si>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</si>
  <si>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</si>
  <si>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</si>
  <si>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</si>
  <si>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</si>
  <si>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</si>
  <si>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</si>
  <si>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</si>
  <si>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</si>
  <si>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</si>
  <si>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</si>
  <si>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</si>
  <si>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</si>
  <si>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</si>
  <si>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</si>
  <si>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</si>
  <si>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</si>
  <si>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</si>
  <si>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</si>
  <si>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</si>
  <si>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</si>
  <si>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</si>
  <si>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</si>
  <si>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</si>
  <si>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</si>
  <si>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</si>
  <si>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</si>
  <si>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</si>
  <si>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</si>
  <si>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</si>
  <si>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</si>
  <si>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</si>
  <si>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</si>
  <si>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</si>
  <si>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</si>
  <si>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</si>
  <si>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</si>
  <si>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</si>
  <si>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</si>
  <si>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</si>
  <si>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</si>
  <si>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</si>
  <si>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</si>
  <si>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</si>
  <si>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</si>
  <si>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</si>
  <si>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</si>
  <si>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</si>
  <si>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</si>
  <si>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</si>
  <si>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</si>
  <si>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</si>
  <si>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</si>
  <si>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</si>
  <si>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</si>
  <si>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</si>
  <si>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</si>
  <si>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</si>
  <si>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</si>
  <si>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</si>
  <si>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</si>
  <si>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</si>
  <si>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</si>
  <si>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</si>
  <si>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</si>
  <si>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</si>
  <si>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</si>
  <si>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</si>
  <si>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</si>
  <si>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</si>
  <si>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</si>
  <si>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</si>
  <si>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</si>
  <si>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</si>
  <si>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</si>
  <si>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</si>
  <si>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</si>
  <si>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</si>
  <si>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</si>
  <si>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</si>
  <si>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</si>
  <si>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</si>
  <si>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</si>
  <si>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</si>
  <si>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</si>
  <si>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</si>
  <si>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</si>
  <si>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</si>
  <si>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</si>
  <si>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</si>
  <si>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</si>
  <si>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</si>
  <si>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</si>
  <si>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</si>
  <si>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</si>
  <si>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</si>
  <si>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</si>
  <si>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</si>
  <si>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</si>
  <si>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</si>
  <si>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</si>
  <si>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</si>
  <si>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</si>
  <si>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</si>
  <si>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</si>
  <si>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</si>
  <si>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</si>
  <si>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</si>
  <si>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</si>
  <si>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</si>
  <si>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</si>
  <si>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</si>
  <si>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</si>
  <si>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</si>
  <si>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</si>
  <si>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</si>
  <si>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</si>
  <si>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</si>
  <si>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</si>
  <si>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</si>
  <si>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</si>
  <si>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</si>
  <si>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</si>
  <si>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</si>
  <si>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</si>
  <si>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</si>
  <si>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</si>
  <si>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</si>
  <si>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</si>
  <si>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</si>
  <si>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</si>
  <si>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</si>
  <si>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</si>
  <si>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</si>
  <si>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</si>
  <si>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</si>
  <si>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</si>
  <si>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</si>
  <si>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</si>
  <si>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</si>
  <si>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</si>
  <si>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</si>
  <si>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</si>
  <si>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</si>
  <si>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</si>
  <si>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</si>
  <si>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</si>
  <si>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</si>
  <si>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</si>
  <si>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</si>
  <si>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</si>
  <si>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</si>
  <si>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</si>
  <si>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</si>
  <si>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</si>
  <si>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</si>
  <si>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</si>
  <si>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</si>
  <si>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</si>
  <si>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</si>
  <si>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</si>
  <si>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</si>
  <si>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</si>
  <si>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</si>
  <si>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</si>
  <si>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</si>
  <si>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</si>
  <si>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</si>
  <si>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</si>
  <si>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</si>
  <si>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</si>
  <si>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</si>
  <si>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</si>
  <si>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</si>
  <si>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</si>
  <si>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</si>
  <si>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</si>
  <si>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</si>
  <si>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</si>
  <si>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</si>
  <si>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</si>
  <si>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</si>
  <si>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</si>
  <si>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</si>
  <si>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</si>
  <si>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</si>
  <si>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</si>
  <si>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</si>
  <si>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</si>
  <si>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</si>
  <si>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</si>
  <si>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</si>
  <si>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</si>
  <si>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</si>
  <si>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</si>
  <si>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</si>
  <si>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</si>
  <si>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</si>
  <si>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</si>
  <si>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</si>
  <si>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</si>
  <si>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</si>
  <si>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</si>
  <si>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</si>
  <si>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</si>
  <si>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</si>
  <si>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</si>
  <si>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</si>
  <si>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</si>
  <si>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</si>
  <si>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</si>
  <si>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</si>
  <si>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</si>
  <si>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</si>
  <si>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</si>
  <si>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</si>
  <si>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</si>
  <si>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</si>
  <si>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</si>
  <si>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</si>
  <si>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</si>
  <si>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</si>
  <si>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</si>
  <si>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</si>
  <si>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</si>
  <si>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</si>
  <si>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</si>
  <si>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</si>
  <si>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</si>
  <si>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</si>
  <si>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</si>
  <si>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</si>
  <si>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</si>
  <si>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</si>
  <si>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</si>
  <si>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</si>
  <si>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</si>
  <si>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</si>
  <si>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</si>
  <si>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</si>
  <si>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</si>
  <si>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</si>
  <si>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</si>
  <si>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</si>
  <si>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</si>
  <si>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</si>
  <si>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</si>
  <si>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</si>
  <si>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</si>
  <si>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</si>
  <si>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</si>
  <si>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</si>
  <si>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</si>
  <si>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</si>
  <si>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</si>
  <si>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</si>
  <si>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</si>
  <si>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</si>
  <si>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</si>
  <si>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</si>
  <si>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</si>
  <si>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</si>
  <si>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</si>
  <si>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</si>
  <si>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</si>
  <si>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</si>
  <si>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</si>
  <si>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</si>
  <si>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</si>
  <si>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</si>
  <si>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</si>
  <si>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</si>
  <si>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</si>
  <si>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</si>
  <si>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</si>
  <si>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</si>
  <si>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</si>
  <si>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</si>
  <si>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</si>
  <si>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</si>
  <si>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</si>
  <si>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</si>
  <si>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</si>
  <si>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</si>
  <si>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</si>
  <si>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</si>
  <si>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</si>
  <si>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</si>
  <si>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</si>
  <si>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</si>
  <si>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</si>
  <si>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</si>
  <si>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</si>
  <si>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</si>
  <si>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</si>
  <si>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</si>
  <si>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</si>
  <si>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</si>
  <si>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</si>
  <si>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</si>
  <si>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</si>
  <si>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</si>
  <si>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</si>
  <si>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</si>
  <si>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</si>
  <si>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</si>
  <si>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</si>
  <si>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</si>
  <si>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</si>
  <si>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</si>
  <si>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</si>
  <si>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</si>
  <si>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</si>
  <si>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</si>
  <si>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</si>
  <si>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</si>
  <si>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</si>
  <si>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</si>
  <si>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</si>
  <si>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</si>
  <si>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</si>
  <si>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</si>
  <si>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</si>
  <si>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</si>
  <si>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</si>
  <si>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</si>
  <si>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</si>
  <si>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</si>
  <si>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</si>
  <si>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</si>
  <si>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</si>
  <si>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</si>
  <si>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</si>
  <si>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</si>
  <si>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</si>
  <si>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</si>
  <si>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</si>
  <si>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</si>
  <si>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</si>
  <si>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</si>
  <si>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</si>
  <si>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</si>
  <si>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</si>
  <si>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</si>
  <si>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</si>
  <si>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</si>
  <si>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</si>
  <si>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</si>
  <si>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</si>
  <si>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</si>
  <si>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</si>
  <si>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</si>
  <si>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</si>
  <si>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</si>
  <si>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</si>
  <si>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</si>
  <si>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</si>
  <si>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</si>
  <si>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</si>
  <si>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</si>
  <si>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</si>
  <si>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</si>
  <si>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</si>
  <si>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</si>
  <si>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</si>
  <si>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</si>
  <si>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</si>
  <si>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</si>
  <si>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</si>
  <si>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</si>
  <si>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</si>
  <si>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</si>
  <si>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</si>
  <si>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</si>
  <si>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</si>
  <si>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</si>
  <si>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</si>
  <si>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</si>
  <si>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</si>
  <si>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</si>
  <si>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</si>
  <si>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</si>
  <si>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</si>
  <si>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</si>
  <si>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</si>
  <si>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</si>
  <si>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</si>
  <si>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</si>
  <si>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</si>
  <si>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</si>
  <si>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</si>
  <si>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</si>
  <si>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</si>
  <si>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</si>
  <si>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</si>
  <si>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</si>
  <si>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</si>
  <si>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</si>
  <si>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</si>
  <si>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</si>
  <si>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</si>
  <si>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</si>
  <si>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</si>
  <si>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</si>
  <si>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</si>
  <si>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</si>
  <si>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</si>
  <si>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</si>
  <si>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</si>
  <si>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</si>
  <si>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</si>
  <si>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</si>
  <si>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</si>
  <si>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</si>
  <si>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</si>
  <si>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</si>
  <si>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</si>
  <si>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</si>
  <si>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</si>
  <si>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</si>
  <si>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</si>
  <si>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</si>
  <si>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</si>
  <si>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</si>
  <si>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</si>
  <si>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</si>
  <si>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</si>
  <si>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</si>
  <si>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</si>
  <si>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</si>
  <si>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</si>
  <si>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</si>
  <si>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</si>
  <si>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</si>
  <si>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</si>
  <si>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</si>
  <si>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</si>
  <si>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</si>
  <si>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</si>
  <si>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</si>
  <si>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</si>
  <si>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</si>
  <si>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</si>
  <si>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</si>
  <si>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</si>
  <si>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</si>
  <si>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</si>
  <si>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</si>
  <si>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</si>
  <si>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</si>
  <si>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</si>
  <si>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</si>
  <si>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</si>
  <si>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</si>
  <si>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</si>
  <si>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</si>
  <si>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</si>
  <si>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</si>
  <si>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</si>
  <si>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</si>
  <si>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</si>
  <si>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</si>
  <si>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</si>
  <si>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</si>
  <si>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</si>
  <si>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</si>
  <si>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</si>
  <si>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</si>
  <si>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</si>
  <si>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</si>
  <si>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</si>
  <si>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</si>
  <si>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</si>
  <si>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</si>
  <si>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</si>
  <si>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</si>
  <si>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</si>
  <si>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</si>
  <si>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</si>
  <si>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</si>
  <si>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</si>
  <si>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</si>
  <si>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</si>
  <si>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</si>
  <si>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</si>
  <si>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</si>
  <si>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</si>
  <si>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</si>
  <si>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</si>
  <si>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</si>
  <si>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</si>
  <si>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</si>
  <si>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</si>
  <si>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</si>
  <si>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</si>
  <si>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</si>
  <si>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</si>
  <si>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</si>
  <si>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</si>
  <si>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</si>
  <si>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</si>
  <si>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</si>
  <si>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</si>
  <si>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</si>
  <si>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</si>
  <si>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</si>
  <si>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</si>
  <si>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</si>
  <si>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</si>
  <si>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</si>
  <si>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</si>
  <si>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</si>
  <si>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</si>
  <si>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</si>
  <si>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</si>
  <si>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</si>
  <si>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</si>
  <si>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</si>
  <si>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</si>
  <si>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</si>
  <si>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</si>
  <si>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</si>
  <si>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</si>
  <si>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</si>
  <si>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</si>
  <si>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</si>
  <si>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</si>
  <si>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</si>
  <si>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</si>
  <si>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</si>
  <si>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</si>
  <si>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</si>
  <si>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</si>
  <si>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</si>
  <si>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</si>
  <si>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</si>
  <si>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</si>
  <si>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</si>
  <si>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</si>
  <si>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</si>
  <si>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</si>
  <si>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</si>
  <si>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</si>
  <si>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</si>
  <si>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</si>
  <si>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</si>
  <si>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</si>
  <si>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</si>
  <si>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</si>
  <si>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</si>
  <si>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</si>
  <si>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</si>
  <si>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</si>
  <si>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</si>
  <si>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</si>
  <si>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</si>
  <si>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</si>
  <si>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</si>
  <si>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</si>
  <si>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</si>
  <si>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</si>
  <si>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</si>
  <si>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</si>
  <si>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</si>
  <si>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</si>
  <si>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</si>
  <si>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</si>
  <si>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</si>
  <si>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</si>
  <si>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</si>
  <si>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</si>
  <si>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</si>
  <si>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</si>
  <si>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</si>
  <si>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</si>
  <si>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</si>
  <si>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</si>
  <si>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</si>
  <si>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</si>
  <si>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</si>
  <si>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</si>
  <si>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</si>
  <si>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</si>
  <si>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</si>
  <si>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</si>
  <si>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</si>
  <si>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</si>
  <si>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</si>
  <si>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</si>
  <si>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</si>
  <si>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</si>
  <si>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</si>
  <si>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</si>
  <si>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</si>
  <si>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</si>
  <si>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</si>
  <si>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</si>
  <si>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</si>
  <si>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</si>
  <si>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</si>
  <si>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</si>
  <si>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</si>
  <si>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</si>
  <si>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</si>
  <si>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</si>
  <si>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</si>
  <si>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</si>
  <si>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</si>
  <si>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</si>
  <si>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</si>
  <si>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</si>
  <si>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</si>
  <si>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</si>
  <si>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</si>
  <si>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</si>
  <si>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</si>
  <si>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</si>
  <si>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</si>
  <si>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</si>
  <si>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</si>
  <si>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</si>
  <si>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</si>
  <si>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</si>
  <si>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</si>
  <si>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</si>
  <si>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</si>
  <si>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</si>
  <si>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</si>
  <si>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</si>
  <si>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</si>
  <si>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</si>
  <si>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</si>
  <si>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</si>
  <si>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</si>
  <si>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</si>
  <si>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</si>
  <si>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</si>
  <si>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</si>
  <si>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</si>
  <si>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</si>
  <si>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</si>
  <si>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</si>
  <si>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</si>
  <si>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</si>
  <si>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</si>
  <si>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</si>
  <si>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</si>
  <si>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</si>
  <si>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</si>
  <si>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</si>
  <si>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</si>
  <si>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</si>
  <si>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</si>
  <si>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</si>
  <si>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</si>
  <si>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</si>
  <si>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</si>
  <si>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</si>
  <si>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</si>
  <si>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</si>
  <si>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</si>
  <si>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</si>
  <si>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</si>
  <si>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</si>
  <si>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</si>
  <si>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</si>
  <si>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</si>
  <si>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</si>
  <si>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</si>
  <si>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</si>
  <si>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</si>
  <si>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</si>
  <si>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</si>
  <si>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</si>
  <si>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</si>
  <si>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</si>
  <si>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</si>
  <si>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</si>
  <si>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</si>
  <si>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</si>
  <si>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</si>
  <si>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</si>
  <si>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</si>
  <si>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</si>
  <si>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</si>
  <si>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</si>
  <si>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</si>
  <si>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</si>
  <si>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</si>
  <si>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</si>
  <si>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</si>
  <si>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</si>
  <si>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</si>
  <si>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</si>
  <si>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</si>
  <si>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</si>
  <si>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</si>
  <si>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</si>
  <si>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</si>
  <si>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</si>
  <si>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</si>
  <si>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</si>
  <si>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</si>
  <si>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</si>
  <si>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</si>
  <si>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</si>
  <si>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</si>
  <si>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</si>
  <si>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</si>
  <si>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</si>
  <si>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</si>
  <si>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</si>
  <si>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</si>
  <si>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</si>
  <si>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</si>
  <si>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</si>
  <si>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</si>
  <si>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</si>
  <si>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</si>
  <si>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</si>
  <si>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</si>
  <si>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</si>
  <si>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</si>
  <si>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</si>
  <si>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</si>
  <si>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</si>
  <si>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</si>
  <si>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</si>
  <si>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</si>
  <si>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</si>
  <si>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</si>
  <si>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</si>
  <si>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</si>
  <si>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</si>
  <si>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</si>
  <si>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</si>
  <si>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</si>
  <si>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</si>
  <si>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</si>
  <si>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</si>
  <si>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</si>
  <si>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</si>
  <si>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</si>
  <si>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</si>
  <si>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</si>
  <si>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</si>
  <si>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</si>
  <si>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</si>
  <si>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</si>
  <si>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</si>
  <si>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</si>
  <si>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</si>
  <si>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</si>
  <si>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</si>
  <si>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</si>
  <si>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</si>
  <si>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</si>
  <si>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</si>
  <si>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</si>
  <si>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</si>
  <si>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</si>
  <si>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</si>
  <si>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</si>
  <si>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</si>
  <si>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</si>
  <si>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</si>
  <si>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</si>
  <si>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</si>
  <si>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</si>
  <si>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</si>
  <si>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</si>
  <si>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</si>
  <si>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</si>
  <si>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</si>
  <si>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</si>
  <si>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</si>
  <si>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</si>
  <si>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</si>
  <si>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</si>
  <si>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</si>
  <si>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</si>
  <si>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</si>
  <si>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</si>
  <si>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</si>
  <si>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</si>
  <si>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</si>
  <si>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</si>
  <si>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</si>
  <si>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</si>
  <si>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</si>
  <si>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</si>
  <si>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</si>
  <si>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</si>
  <si>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</si>
  <si>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</si>
  <si>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</si>
  <si>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</si>
  <si>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</si>
  <si>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</si>
  <si>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</si>
  <si>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</si>
  <si>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</si>
  <si>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</si>
  <si>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</si>
  <si>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</si>
  <si>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</si>
  <si>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</si>
  <si>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</si>
  <si>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</si>
  <si>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</si>
  <si>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</si>
  <si>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</si>
  <si>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</si>
  <si>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</si>
  <si>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</si>
  <si>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</si>
  <si>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</si>
  <si>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</si>
  <si>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</si>
  <si>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</si>
  <si>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</si>
  <si>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</si>
  <si>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</si>
  <si>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</si>
  <si>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</si>
  <si>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</si>
  <si>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</si>
  <si>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</si>
  <si>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</si>
  <si>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</si>
  <si>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</si>
  <si>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</si>
  <si>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</si>
  <si>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</si>
  <si>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</si>
  <si>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</si>
  <si>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</si>
  <si>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</si>
  <si>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</si>
  <si>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</si>
  <si>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</si>
  <si>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</si>
  <si>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</si>
  <si>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</si>
  <si>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</si>
  <si>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</si>
  <si>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</si>
  <si>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</si>
  <si>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</si>
  <si>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</si>
  <si>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</si>
  <si>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</si>
  <si>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</si>
  <si>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</si>
  <si>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</si>
  <si>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</si>
  <si>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</si>
  <si>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</si>
  <si>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</si>
  <si>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</si>
  <si>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</si>
  <si>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</si>
  <si>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</si>
  <si>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</si>
  <si>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</si>
  <si>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</si>
  <si>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</si>
  <si>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</si>
  <si>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</si>
  <si>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</si>
  <si>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</si>
  <si>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</si>
  <si>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</si>
  <si>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</si>
  <si>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</si>
  <si>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</si>
  <si>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</si>
  <si>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</si>
  <si>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</si>
  <si>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</si>
  <si>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</si>
  <si>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</si>
  <si>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</si>
  <si>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</si>
  <si>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</si>
  <si>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</si>
  <si>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</si>
  <si>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</si>
  <si>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</si>
  <si>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</si>
  <si>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</si>
  <si>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</si>
  <si>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</si>
  <si>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</si>
  <si>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</si>
  <si>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</si>
  <si>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</si>
  <si>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</si>
  <si>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</si>
  <si>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</si>
  <si>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</si>
  <si>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</si>
  <si>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</si>
  <si>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</si>
  <si>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</si>
  <si>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</si>
  <si>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</si>
  <si>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</si>
  <si>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</si>
  <si>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</si>
  <si>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</si>
  <si>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</si>
  <si>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</si>
  <si>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</si>
  <si>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</si>
  <si>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</si>
  <si>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</si>
  <si>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</si>
  <si>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</si>
  <si>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</si>
  <si>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</si>
  <si>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</si>
  <si>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</si>
  <si>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</si>
  <si>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</si>
  <si>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</si>
  <si>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</si>
  <si>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</si>
  <si>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</si>
  <si>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</si>
  <si>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</si>
  <si>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</si>
  <si>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</si>
  <si>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</si>
  <si>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</si>
  <si>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</si>
  <si>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</si>
  <si>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</si>
  <si>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</si>
  <si>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</si>
  <si>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</si>
  <si>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</si>
  <si>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</si>
  <si>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</si>
  <si>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</si>
  <si>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</si>
  <si>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</si>
  <si>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</si>
  <si>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</si>
  <si>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</si>
  <si>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</si>
  <si>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</si>
  <si>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</si>
  <si>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</si>
  <si>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</si>
  <si>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</si>
  <si>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</si>
  <si>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</si>
  <si>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</si>
  <si>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</si>
  <si>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</si>
  <si>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</si>
  <si>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</si>
  <si>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</si>
  <si>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</si>
  <si>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</si>
  <si>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</si>
  <si>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</si>
  <si>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</si>
  <si>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</si>
  <si>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</si>
  <si>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</si>
  <si>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</si>
  <si>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</si>
  <si>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</si>
  <si>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</si>
  <si>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</si>
  <si>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</si>
  <si>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</si>
  <si>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</si>
  <si>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</si>
  <si>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</si>
  <si>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</si>
  <si>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</si>
  <si>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</si>
  <si>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</si>
  <si>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</si>
  <si>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</si>
  <si>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</si>
  <si>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</si>
  <si>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</si>
  <si>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</si>
  <si>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</si>
  <si>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</si>
  <si>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</si>
  <si>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</si>
  <si>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</si>
  <si>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</si>
  <si>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</si>
  <si>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</si>
  <si>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</si>
  <si>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</si>
  <si>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</si>
  <si>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</si>
  <si>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</si>
  <si>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</si>
  <si>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</si>
  <si>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</si>
  <si>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</si>
  <si>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</si>
  <si>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</si>
  <si>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</si>
  <si>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</si>
  <si>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</si>
  <si>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</si>
  <si>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</si>
  <si>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</si>
  <si>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</si>
  <si>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</si>
  <si>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</si>
  <si>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</si>
  <si>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</si>
  <si>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</si>
  <si>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</si>
  <si>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</si>
  <si>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</si>
  <si>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</si>
  <si>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</si>
  <si>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</si>
  <si>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</si>
  <si>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</si>
  <si>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</si>
  <si>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</si>
  <si>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</si>
  <si>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</si>
  <si>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</si>
  <si>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</si>
  <si>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</si>
  <si>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</si>
  <si>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</si>
  <si>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</si>
  <si>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</si>
  <si>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</si>
  <si>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</si>
  <si>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</si>
  <si>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</si>
  <si>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</si>
  <si>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</si>
  <si>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</si>
  <si>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</si>
  <si>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</si>
  <si>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</si>
  <si>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</si>
  <si>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</si>
  <si>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</si>
  <si>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</si>
  <si>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</si>
  <si>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</si>
  <si>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</si>
  <si>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</si>
  <si>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</si>
  <si>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</si>
  <si>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</si>
  <si>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</si>
  <si>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</si>
  <si>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</si>
  <si>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</si>
  <si>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</si>
  <si>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</si>
  <si>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</si>
  <si>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</si>
  <si>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</si>
  <si>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</si>
  <si>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</si>
  <si>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</si>
  <si>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</si>
  <si>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</si>
  <si>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</si>
  <si>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</si>
  <si>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</si>
  <si>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</si>
  <si>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</si>
  <si>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</si>
  <si>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</si>
  <si>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</si>
  <si>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</si>
  <si>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</si>
  <si>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</si>
  <si>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</si>
  <si>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</si>
  <si>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</si>
  <si>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</si>
  <si>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</si>
  <si>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</si>
  <si>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</si>
  <si>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</si>
  <si>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</si>
  <si>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</si>
  <si>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</si>
  <si>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</si>
  <si>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</si>
  <si>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</si>
  <si>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</si>
  <si>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</si>
  <si>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</si>
  <si>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</si>
  <si>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</si>
  <si>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</si>
  <si>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</si>
  <si>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</si>
  <si>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</si>
  <si>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</si>
  <si>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</si>
  <si>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</si>
  <si>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</si>
  <si>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</si>
  <si>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</si>
  <si>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</si>
  <si>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</si>
  <si>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</si>
  <si>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</si>
  <si>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</si>
  <si>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</si>
  <si>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</si>
  <si>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</si>
  <si>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</si>
  <si>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</si>
  <si>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</si>
  <si>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</si>
  <si>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</si>
  <si>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</si>
  <si>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</si>
  <si>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</si>
  <si>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</si>
  <si>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</si>
  <si>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</si>
  <si>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</si>
  <si>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</si>
  <si>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</si>
  <si>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</si>
  <si>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</si>
  <si>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</si>
  <si>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</si>
  <si>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</si>
  <si>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</si>
  <si>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</si>
  <si>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</si>
  <si>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</si>
  <si>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</si>
  <si>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</si>
  <si>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</si>
  <si>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</si>
  <si>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</si>
  <si>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</si>
  <si>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</si>
  <si>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</si>
  <si>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</si>
  <si>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</si>
  <si>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</si>
  <si>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</si>
  <si>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</si>
  <si>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</si>
  <si>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</si>
  <si>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</si>
  <si>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</si>
  <si>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</si>
  <si>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</si>
  <si>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</si>
  <si>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</si>
  <si>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</si>
  <si>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</si>
  <si>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</si>
  <si>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</si>
  <si>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</si>
  <si>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</si>
  <si>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</si>
  <si>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</si>
  <si>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</si>
  <si>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</si>
  <si>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</si>
  <si>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</si>
  <si>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</si>
  <si>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</si>
  <si>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</si>
  <si>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</si>
  <si>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</si>
  <si>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</si>
  <si>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</si>
  <si>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</si>
  <si>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</si>
  <si>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</si>
  <si>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</si>
  <si>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</si>
  <si>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</si>
  <si>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</si>
  <si>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</si>
  <si>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</si>
  <si>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</si>
  <si>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</si>
  <si>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</si>
  <si>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</si>
  <si>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</si>
  <si>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</si>
  <si>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</si>
  <si>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</si>
  <si>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</si>
  <si>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</si>
  <si>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</si>
  <si>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</si>
  <si>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</si>
  <si>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</si>
  <si>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</si>
  <si>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</si>
  <si>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</si>
  <si>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</si>
  <si>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</si>
  <si>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</si>
  <si>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</si>
  <si>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</si>
  <si>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</si>
  <si>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</si>
  <si>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</si>
  <si>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</si>
  <si>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</si>
  <si>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</si>
  <si>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</si>
  <si>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</si>
  <si>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</si>
  <si>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</si>
  <si>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</si>
  <si>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</si>
  <si>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</si>
  <si>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</si>
  <si>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</si>
  <si>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</si>
  <si>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</si>
  <si>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</si>
  <si>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</si>
  <si>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</si>
  <si>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</si>
  <si>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</si>
  <si>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</si>
  <si>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</si>
  <si>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</si>
  <si>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</si>
  <si>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</si>
  <si>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</si>
  <si>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</si>
  <si>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</si>
  <si>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</si>
  <si>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</si>
  <si>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</si>
  <si>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</si>
  <si>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</si>
  <si>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</si>
  <si>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</si>
  <si>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</si>
  <si>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</si>
  <si>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</si>
  <si>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</si>
  <si>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</si>
  <si>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</si>
  <si>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</si>
  <si>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</si>
  <si>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</si>
  <si>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</si>
  <si>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</si>
  <si>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</si>
  <si>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</si>
  <si>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</si>
  <si>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</si>
  <si>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</si>
  <si>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</si>
  <si>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</si>
  <si>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</si>
  <si>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</si>
  <si>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</si>
  <si>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</si>
  <si>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</si>
  <si>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</si>
  <si>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</si>
  <si>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</si>
  <si>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</si>
  <si>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</si>
  <si>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</si>
  <si>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</si>
  <si>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</si>
  <si>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</si>
  <si>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</si>
  <si>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</si>
  <si>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</si>
  <si>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</si>
  <si>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</si>
  <si>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</si>
  <si>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</si>
  <si>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</si>
  <si>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</si>
  <si>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</si>
  <si>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</si>
  <si>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</si>
  <si>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</si>
  <si>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</si>
  <si>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</si>
  <si>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</si>
  <si>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</si>
  <si>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</si>
  <si>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</si>
  <si>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</si>
  <si>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</si>
  <si>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</si>
  <si>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</si>
  <si>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</si>
  <si>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</si>
  <si>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</si>
  <si>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</si>
  <si>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</si>
  <si>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</si>
  <si>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</si>
  <si>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</si>
  <si>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</si>
  <si>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</si>
  <si>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</si>
  <si>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</si>
  <si>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</si>
  <si>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</si>
  <si>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</si>
  <si>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</si>
  <si>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</si>
  <si>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</si>
  <si>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</si>
  <si>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</si>
  <si>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</si>
  <si>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</si>
  <si>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</si>
  <si>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</si>
  <si>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</si>
  <si>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</si>
  <si>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</si>
  <si>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</si>
  <si>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</si>
  <si>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</si>
  <si>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</si>
  <si>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</si>
  <si>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</si>
  <si>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</si>
  <si>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</si>
  <si>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</si>
  <si>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</si>
  <si>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</si>
  <si>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</si>
  <si>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</si>
  <si>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</si>
  <si>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</si>
  <si>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</si>
  <si>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</si>
  <si>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</si>
  <si>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</si>
  <si>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</si>
  <si>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</si>
  <si>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</si>
  <si>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</si>
  <si>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</si>
  <si>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</si>
  <si>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</si>
  <si>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</si>
  <si>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</si>
  <si>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</si>
  <si>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</si>
  <si>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</si>
  <si>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</si>
  <si>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</si>
  <si>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</si>
  <si>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</si>
  <si>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</si>
  <si>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</si>
  <si>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</si>
  <si>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</si>
  <si>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</si>
  <si>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</si>
  <si>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</si>
  <si>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</si>
  <si>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</si>
  <si>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</si>
  <si>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</si>
  <si>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</si>
  <si>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</si>
  <si>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</si>
  <si>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</si>
  <si>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</si>
  <si>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</si>
  <si>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</si>
  <si>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</si>
  <si>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</si>
  <si>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</si>
  <si>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</si>
  <si>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</si>
  <si>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</si>
  <si>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</si>
  <si>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</si>
  <si>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</si>
  <si>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</si>
  <si>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</si>
  <si>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</si>
  <si>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</si>
  <si>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</si>
  <si>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</si>
  <si>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</si>
  <si>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</si>
  <si>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</si>
  <si>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</si>
  <si>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</si>
  <si>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</si>
  <si>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</si>
  <si>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</si>
  <si>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</si>
  <si>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</si>
  <si>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</si>
  <si>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</si>
  <si>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</si>
  <si>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</si>
  <si>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</si>
  <si>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</si>
  <si>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</si>
  <si>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</si>
  <si>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</si>
  <si>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</si>
  <si>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</si>
  <si>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</si>
  <si>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</si>
  <si>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</si>
  <si>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</si>
  <si>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</si>
  <si>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</si>
  <si>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</si>
  <si>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</si>
  <si>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</si>
  <si>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</si>
  <si>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</si>
  <si>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</si>
  <si>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</si>
  <si>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</si>
  <si>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</si>
  <si>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</si>
  <si>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</si>
  <si>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</si>
  <si>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</si>
  <si>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</si>
  <si>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</si>
  <si>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</si>
  <si>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</si>
  <si>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</si>
  <si>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</si>
  <si>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</si>
  <si>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</si>
  <si>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</si>
  <si>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</si>
  <si>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</si>
  <si>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</si>
  <si>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</si>
  <si>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</si>
  <si>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</si>
  <si>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</si>
  <si>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</si>
  <si>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</si>
  <si>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</si>
  <si>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</si>
  <si>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</si>
  <si>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</si>
  <si>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</si>
  <si>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</si>
  <si>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</si>
  <si>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</si>
  <si>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</si>
  <si>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</si>
  <si>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</si>
  <si>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</si>
  <si>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</si>
  <si>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</si>
  <si>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</si>
  <si>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</si>
  <si>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</si>
  <si>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</si>
  <si>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</si>
  <si>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</si>
  <si>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</si>
  <si>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</si>
  <si>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</si>
  <si>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</si>
  <si>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</si>
  <si>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</si>
  <si>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</si>
  <si>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</si>
  <si>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</si>
  <si>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</si>
  <si>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</si>
  <si>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</si>
  <si>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</si>
  <si>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</si>
  <si>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</si>
  <si>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</si>
  <si>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</si>
  <si>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</si>
  <si>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</si>
  <si>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</si>
  <si>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</si>
  <si>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</si>
  <si>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</si>
  <si>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</si>
  <si>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</si>
  <si>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</si>
  <si>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</si>
  <si>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</si>
  <si>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</si>
  <si>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</si>
  <si>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</si>
  <si>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</si>
  <si>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</si>
  <si>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</si>
  <si>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</si>
  <si>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</si>
  <si>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</si>
  <si>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</si>
  <si>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</si>
  <si>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</si>
  <si>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</si>
  <si>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</si>
  <si>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</si>
  <si>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</si>
  <si>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</si>
  <si>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</si>
  <si>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</si>
  <si>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</si>
  <si>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</si>
  <si>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</si>
  <si>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</si>
  <si>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</si>
  <si>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</si>
  <si>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</si>
  <si>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</si>
  <si>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</si>
  <si>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</si>
  <si>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</si>
  <si>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</si>
  <si>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</si>
  <si>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</si>
  <si>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</si>
  <si>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</si>
  <si>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</si>
  <si>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</si>
  <si>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</si>
  <si>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</si>
  <si>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</si>
  <si>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</si>
  <si>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</si>
  <si>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</si>
  <si>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</si>
  <si>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</si>
  <si>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</si>
  <si>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</si>
  <si>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</si>
  <si>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</si>
  <si>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</si>
  <si>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</si>
  <si>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</si>
  <si>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</si>
  <si>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</si>
  <si>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</si>
  <si>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</si>
  <si>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</si>
  <si>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</si>
  <si>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</si>
  <si>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</si>
  <si>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</si>
  <si>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</si>
  <si>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</si>
  <si>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</si>
  <si>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</si>
  <si>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</si>
  <si>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</si>
  <si>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</si>
  <si>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</si>
  <si>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</si>
  <si>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</si>
  <si>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</si>
  <si>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</si>
  <si>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</si>
  <si>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</si>
  <si>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</si>
  <si>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</si>
  <si>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</si>
  <si>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</si>
  <si>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</si>
  <si>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</si>
  <si>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</si>
  <si>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</si>
  <si>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</si>
  <si>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</si>
  <si>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</si>
  <si>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</si>
  <si>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</si>
  <si>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</si>
  <si>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</si>
  <si>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</si>
  <si>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</si>
  <si>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</si>
  <si>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</si>
  <si>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</si>
  <si>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</si>
  <si>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</si>
  <si>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</si>
  <si>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</si>
  <si>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</si>
  <si>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</si>
  <si>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</si>
  <si>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</si>
  <si>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</si>
  <si>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</si>
  <si>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</si>
  <si>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</si>
  <si>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</si>
  <si>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</si>
  <si>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</si>
  <si>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</si>
  <si>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</si>
  <si>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</si>
  <si>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</si>
  <si>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</si>
  <si>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</si>
  <si>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</si>
  <si>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</si>
  <si>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</si>
  <si>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</si>
  <si>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</si>
  <si>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</si>
  <si>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</si>
  <si>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</si>
  <si>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</si>
  <si>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</si>
  <si>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</si>
  <si>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</si>
  <si>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</si>
  <si>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</si>
  <si>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</si>
  <si>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</si>
  <si>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</si>
  <si>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</si>
  <si>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</si>
  <si>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</si>
  <si>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</si>
  <si>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</si>
  <si>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</si>
  <si>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</si>
  <si>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</si>
  <si>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</si>
  <si>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</si>
  <si>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</si>
  <si>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</si>
  <si>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</si>
  <si>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</si>
  <si>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</si>
  <si>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</si>
  <si>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</si>
  <si>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</si>
  <si>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</si>
  <si>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</si>
  <si>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</si>
  <si>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</si>
  <si>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</si>
  <si>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</si>
  <si>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</si>
  <si>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</si>
  <si>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</si>
  <si>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</si>
  <si>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</si>
  <si>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</si>
  <si>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</si>
  <si>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</si>
  <si>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</si>
  <si>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</si>
  <si>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</si>
  <si>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</si>
  <si>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</si>
  <si>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</si>
  <si>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</si>
  <si>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</si>
  <si>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</si>
  <si>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</si>
  <si>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</si>
  <si>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</si>
  <si>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</si>
  <si>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</si>
  <si>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</si>
  <si>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</si>
  <si>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</si>
  <si>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</si>
  <si>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</si>
  <si>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</si>
  <si>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</si>
  <si>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</si>
  <si>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</si>
  <si>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</si>
  <si>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</si>
  <si>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</si>
  <si>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</si>
  <si>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</si>
  <si>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</si>
  <si>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</si>
  <si>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</si>
  <si>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</si>
  <si>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</si>
  <si>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</si>
  <si>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</si>
  <si>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</si>
  <si>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</si>
  <si>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</si>
  <si>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</si>
  <si>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</si>
  <si>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</si>
  <si>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</si>
  <si>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</si>
  <si>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</si>
  <si>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</si>
  <si>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</si>
  <si>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</si>
  <si>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</si>
  <si>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</si>
  <si>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</si>
  <si>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</si>
  <si>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</si>
  <si>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</si>
  <si>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</si>
  <si>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</si>
  <si>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</si>
  <si>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</si>
  <si>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</si>
  <si>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</si>
  <si>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</si>
  <si>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</si>
  <si>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</si>
  <si>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</si>
  <si>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</si>
  <si>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</si>
  <si>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</si>
  <si>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</si>
  <si>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</si>
  <si>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</si>
  <si>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</si>
  <si>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</si>
  <si>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</si>
  <si>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</si>
  <si>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</si>
  <si>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</si>
  <si>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</si>
  <si>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</si>
  <si>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</si>
  <si>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</si>
  <si>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</si>
  <si>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</si>
  <si>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</si>
  <si>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</si>
  <si>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</si>
  <si>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</si>
  <si>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</si>
  <si>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</si>
  <si>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</si>
  <si>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</si>
  <si>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</si>
  <si>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</si>
  <si>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</si>
  <si>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</si>
  <si>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</si>
  <si>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</si>
  <si>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</si>
  <si>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</si>
  <si>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</si>
  <si>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</si>
  <si>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</si>
  <si>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</si>
  <si>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</si>
  <si>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</si>
  <si>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</si>
  <si>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</si>
  <si>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</si>
  <si>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</si>
  <si>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</si>
  <si>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</si>
  <si>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</si>
  <si>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</si>
  <si>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</si>
  <si>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</si>
  <si>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</si>
  <si>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</si>
  <si>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</si>
  <si>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</si>
  <si>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</si>
  <si>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</si>
  <si>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</si>
  <si>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</si>
  <si>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</si>
  <si>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</si>
  <si>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</si>
  <si>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</si>
  <si>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</si>
  <si>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</si>
  <si>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</si>
  <si>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</si>
  <si>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</si>
  <si>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</si>
  <si>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</si>
  <si>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</si>
  <si>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</si>
  <si>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</si>
  <si>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</si>
  <si>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</si>
  <si>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</si>
  <si>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</si>
  <si>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</si>
  <si>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</si>
  <si>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</si>
  <si>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</si>
  <si>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</si>
  <si>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</si>
  <si>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</si>
  <si>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</si>
  <si>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</si>
  <si>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</si>
  <si>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</si>
  <si>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</si>
  <si>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</si>
  <si>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</si>
  <si>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</si>
  <si>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</si>
  <si>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</si>
  <si>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</si>
  <si>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</si>
  <si>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</si>
  <si>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</si>
  <si>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</si>
  <si>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</si>
  <si>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</si>
  <si>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</si>
  <si>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</si>
  <si>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</si>
  <si>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</si>
  <si>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</si>
  <si>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</si>
  <si>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</si>
  <si>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</si>
  <si>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</si>
  <si>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</si>
  <si>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</si>
  <si>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</si>
  <si>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</si>
  <si>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</si>
  <si>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</si>
  <si>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</si>
  <si>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</si>
  <si>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</si>
  <si>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</si>
  <si>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</si>
  <si>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</si>
  <si>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</si>
  <si>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</si>
  <si>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</si>
  <si>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</si>
  <si>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</si>
  <si>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</si>
  <si>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</si>
  <si>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</si>
  <si>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</si>
  <si>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</si>
  <si>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</si>
  <si>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</si>
  <si>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</si>
  <si>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</si>
  <si>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</si>
  <si>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</si>
  <si>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</si>
  <si>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</si>
  <si>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</si>
  <si>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</si>
  <si>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</si>
  <si>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</si>
  <si>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</si>
  <si>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</si>
  <si>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</si>
  <si>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</si>
  <si>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</si>
  <si>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</si>
  <si>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</si>
  <si>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</si>
  <si>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</si>
  <si>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</si>
  <si>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</si>
  <si>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</si>
  <si>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</si>
  <si>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</si>
  <si>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</si>
  <si>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</si>
  <si>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</si>
  <si>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</si>
  <si>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</si>
  <si>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</si>
  <si>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</si>
  <si>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</si>
  <si>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</si>
  <si>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</si>
  <si>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</si>
  <si>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</si>
  <si>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</si>
  <si>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</si>
  <si>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</si>
  <si>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</si>
  <si>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</si>
  <si>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</si>
  <si>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</si>
  <si>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</si>
  <si>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</si>
  <si>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</si>
  <si>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</si>
  <si>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</si>
  <si>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</si>
  <si>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</si>
  <si>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</si>
  <si>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</si>
  <si>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</si>
  <si>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</si>
  <si>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</si>
  <si>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</si>
  <si>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</si>
  <si>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</si>
  <si>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</si>
  <si>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</si>
  <si>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</si>
  <si>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</si>
  <si>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</si>
  <si>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</si>
  <si>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</si>
  <si>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</si>
  <si>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</si>
  <si>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</si>
  <si>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</si>
  <si>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</si>
  <si>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</si>
  <si>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</si>
  <si>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</si>
  <si>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</si>
  <si>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</si>
  <si>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</si>
  <si>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</si>
  <si>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</si>
  <si>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</si>
  <si>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</si>
  <si>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</si>
  <si>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</si>
  <si>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</si>
  <si>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</si>
  <si>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</si>
  <si>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</si>
  <si>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</si>
  <si>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</si>
  <si>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</si>
  <si>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</si>
  <si>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</si>
  <si>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</si>
  <si>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</si>
  <si>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</si>
  <si>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</si>
  <si>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</si>
  <si>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</si>
  <si>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</si>
  <si>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</si>
  <si>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</si>
  <si>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</si>
  <si>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</si>
  <si>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</si>
  <si>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</si>
  <si>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</si>
  <si>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</si>
  <si>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</si>
  <si>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</si>
  <si>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</si>
  <si>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</si>
  <si>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</si>
  <si>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</si>
  <si>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</si>
  <si>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</si>
  <si>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</si>
  <si>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</si>
  <si>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</si>
  <si>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</si>
  <si>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</si>
  <si>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</si>
  <si>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</si>
  <si>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</si>
  <si>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</si>
  <si>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</si>
  <si>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</si>
  <si>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</si>
  <si>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</si>
  <si>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</si>
  <si>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</si>
  <si>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</si>
  <si>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</si>
  <si>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</si>
  <si>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</si>
  <si>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</si>
  <si>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</si>
  <si>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</si>
  <si>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</si>
  <si>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</si>
  <si>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</si>
  <si>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</si>
  <si>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</si>
  <si>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</si>
  <si>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</si>
  <si>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</si>
  <si>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</si>
  <si>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</si>
  <si>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</si>
  <si>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</si>
  <si>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</si>
  <si>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</si>
  <si>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</si>
  <si>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</si>
  <si>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</si>
  <si>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</si>
  <si>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</si>
  <si>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</si>
  <si>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</si>
  <si>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</si>
  <si>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</si>
  <si>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</si>
  <si>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</si>
  <si>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</si>
  <si>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</si>
  <si>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</si>
  <si>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</si>
  <si>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</si>
  <si>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</si>
  <si>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</si>
  <si>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</si>
  <si>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</si>
  <si>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</si>
  <si>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</si>
  <si>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</si>
  <si>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</si>
  <si>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</si>
  <si>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</si>
  <si>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</si>
  <si>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</si>
  <si>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</si>
  <si>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</si>
  <si>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</si>
  <si>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</si>
  <si>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</si>
  <si>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</si>
  <si>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</si>
  <si>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</si>
  <si>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</si>
  <si>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</si>
  <si>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</si>
  <si>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</si>
  <si>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</si>
  <si>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</si>
  <si>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</si>
  <si>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</si>
  <si>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</si>
  <si>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</si>
  <si>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</si>
  <si>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</si>
  <si>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</si>
  <si>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</si>
  <si>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</si>
  <si>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</si>
  <si>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</si>
  <si>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</si>
  <si>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</si>
  <si>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</si>
  <si>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</si>
  <si>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</si>
  <si>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</si>
  <si>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</si>
  <si>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</si>
  <si>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</si>
  <si>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</si>
  <si>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</si>
  <si>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</si>
  <si>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</si>
  <si>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</si>
  <si>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</si>
  <si>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</si>
  <si>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</si>
  <si>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</si>
  <si>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</si>
  <si>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</si>
  <si>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</si>
  <si>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</si>
  <si>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</si>
  <si>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</si>
  <si>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</si>
  <si>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</si>
  <si>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</si>
  <si>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</si>
  <si>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</si>
  <si>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</si>
  <si>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</si>
  <si>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</si>
  <si>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</si>
  <si>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</si>
  <si>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</si>
  <si>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</si>
  <si>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</si>
  <si>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</si>
  <si>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</si>
  <si>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</si>
  <si>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</si>
  <si>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</si>
  <si>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</si>
  <si>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</si>
  <si>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</si>
  <si>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</si>
  <si>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</si>
  <si>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</si>
  <si>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</si>
  <si>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</si>
  <si>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</si>
  <si>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</si>
  <si>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</si>
  <si>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</si>
  <si>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</si>
  <si>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</si>
  <si>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</si>
  <si>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</si>
  <si>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</si>
  <si>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</si>
  <si>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</si>
  <si>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</si>
  <si>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</si>
  <si>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</si>
  <si>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</si>
  <si>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</si>
  <si>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</si>
  <si>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</si>
  <si>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</si>
  <si>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</si>
  <si>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</si>
  <si>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</si>
  <si>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</si>
  <si>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</si>
  <si>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</si>
  <si>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</si>
  <si>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</si>
  <si>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</si>
  <si>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</si>
  <si>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</si>
  <si>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</si>
  <si>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</si>
  <si>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</si>
  <si>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</si>
  <si>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</si>
  <si>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</si>
  <si>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</si>
  <si>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</si>
  <si>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</si>
  <si>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</si>
  <si>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</si>
  <si>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</si>
  <si>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</si>
  <si>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</si>
  <si>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</si>
  <si>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</si>
  <si>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</si>
  <si>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</si>
  <si>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</si>
  <si>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</si>
  <si>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</si>
  <si>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</si>
  <si>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</si>
  <si>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</si>
  <si>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</si>
  <si>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</si>
  <si>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</si>
  <si>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</si>
  <si>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</si>
  <si>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</si>
  <si>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</si>
  <si>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</si>
  <si>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</si>
  <si>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</si>
  <si>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</si>
  <si>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</si>
  <si>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</si>
  <si>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</si>
  <si>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</si>
  <si>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</si>
  <si>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</si>
  <si>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</si>
  <si>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</si>
  <si>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</si>
  <si>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</si>
  <si>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</si>
  <si>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</si>
  <si>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</si>
  <si>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</si>
  <si>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</si>
  <si>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</si>
  <si>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</si>
  <si>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</si>
  <si>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</si>
  <si>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</si>
  <si>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</si>
  <si>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</si>
  <si>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</si>
  <si>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</si>
  <si>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</si>
  <si>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</si>
  <si>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</si>
  <si>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</si>
  <si>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</si>
  <si>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</si>
  <si>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</si>
  <si>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</si>
  <si>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</si>
  <si>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</si>
  <si>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</si>
  <si>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</si>
  <si>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</si>
  <si>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</si>
  <si>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</si>
  <si>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</si>
  <si>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</si>
  <si>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</si>
  <si>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</si>
  <si>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</si>
  <si>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</si>
  <si>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</si>
  <si>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</si>
  <si>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</si>
  <si>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</si>
  <si>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</si>
  <si>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</si>
  <si>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</si>
  <si>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</si>
  <si>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</si>
  <si>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</si>
  <si>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</si>
  <si>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</si>
  <si>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</si>
  <si>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</si>
  <si>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</si>
  <si>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</si>
  <si>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</si>
  <si>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</si>
  <si>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</si>
  <si>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</si>
  <si>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</si>
  <si>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</si>
  <si>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</si>
  <si>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</si>
  <si>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</si>
  <si>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</si>
  <si>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</si>
  <si>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</si>
  <si>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</si>
  <si>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</si>
  <si>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</si>
  <si>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</si>
  <si>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</si>
  <si>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</si>
  <si>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</si>
  <si>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</si>
  <si>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</si>
  <si>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</si>
  <si>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</si>
  <si>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</si>
  <si>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</si>
  <si>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</si>
  <si>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</si>
  <si>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</si>
  <si>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</si>
  <si>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</si>
  <si>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</si>
  <si>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</si>
  <si>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</si>
  <si>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</si>
  <si>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</si>
  <si>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</si>
  <si>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</si>
  <si>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</si>
  <si>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</si>
  <si>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</si>
  <si>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</si>
  <si>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</si>
  <si>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</si>
  <si>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</si>
  <si>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</si>
  <si>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</si>
  <si>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</si>
  <si>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</si>
  <si>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</si>
  <si>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</si>
  <si>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</si>
  <si>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</si>
  <si>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</si>
  <si>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</si>
  <si>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</si>
  <si>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</si>
  <si>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</si>
  <si>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</si>
  <si>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</si>
  <si>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</si>
  <si>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</si>
  <si>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</si>
  <si>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</si>
  <si>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</si>
  <si>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</si>
  <si>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</si>
  <si>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</si>
  <si>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</si>
  <si>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</si>
  <si>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</si>
  <si>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</si>
  <si>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</si>
  <si>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</si>
  <si>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</si>
  <si>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</si>
  <si>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</si>
  <si>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</si>
  <si>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</si>
  <si>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</si>
  <si>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</si>
  <si>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</si>
  <si>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</si>
  <si>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</si>
  <si>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</si>
  <si>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</si>
  <si>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</si>
  <si>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</si>
  <si>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</si>
  <si>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</si>
  <si>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</si>
  <si>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</si>
  <si>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</si>
  <si>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</si>
  <si>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</si>
  <si>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</si>
  <si>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</si>
  <si>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</si>
  <si>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</si>
  <si>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</si>
  <si>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</si>
  <si>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</si>
  <si>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</si>
  <si>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</si>
  <si>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</si>
  <si>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</si>
  <si>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</si>
  <si>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</si>
  <si>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</si>
  <si>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</si>
  <si>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</si>
  <si>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</si>
  <si>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</si>
  <si>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</si>
  <si>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</si>
  <si>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</si>
  <si>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</si>
  <si>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</si>
  <si>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</si>
  <si>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</si>
  <si>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</si>
  <si>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</si>
  <si>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</si>
  <si>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</si>
  <si>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</si>
  <si>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</si>
  <si>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</si>
  <si>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</si>
  <si>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</si>
  <si>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</si>
  <si>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</si>
  <si>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</si>
  <si>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</si>
  <si>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</si>
  <si>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</si>
  <si>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</si>
  <si>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</si>
  <si>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</si>
  <si>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</si>
  <si>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</si>
  <si>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</si>
  <si>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</si>
  <si>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</si>
  <si>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</si>
  <si>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</si>
  <si>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</si>
  <si>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</si>
  <si>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</si>
  <si>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</si>
  <si>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</si>
  <si>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</si>
  <si>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</si>
  <si>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</si>
  <si>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</si>
  <si>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</si>
  <si>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</si>
  <si>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</si>
  <si>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</si>
  <si>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</si>
  <si>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</si>
  <si>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</si>
  <si>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</si>
  <si>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</si>
  <si>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</si>
  <si>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</si>
  <si>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</si>
  <si>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</si>
  <si>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</si>
  <si>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</si>
  <si>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</si>
  <si>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</si>
  <si>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</si>
  <si>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</si>
  <si>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</si>
  <si>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</si>
  <si>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</si>
  <si>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</si>
  <si>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</si>
  <si>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</si>
  <si>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</si>
  <si>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</si>
  <si>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</si>
  <si>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</si>
  <si>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</si>
  <si>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</si>
  <si>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</si>
  <si>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</si>
  <si>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</si>
  <si>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</si>
  <si>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</si>
  <si>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</si>
  <si>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</si>
  <si>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</si>
  <si>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</si>
  <si>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</si>
  <si>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</si>
  <si>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</si>
  <si>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</si>
  <si>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</si>
  <si>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</si>
  <si>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</si>
  <si>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</si>
  <si>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</si>
  <si>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</si>
  <si>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</si>
  <si>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</si>
  <si>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</si>
  <si>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</si>
  <si>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</si>
  <si>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</si>
  <si>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</si>
  <si>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</si>
  <si>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</si>
  <si>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</si>
  <si>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</si>
  <si>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</si>
  <si>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</si>
  <si>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</si>
  <si>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</si>
  <si>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</si>
  <si>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</si>
  <si>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</si>
  <si>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</si>
  <si>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</si>
  <si>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</si>
  <si>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</si>
  <si>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</si>
  <si>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</si>
  <si>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</si>
  <si>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</si>
  <si>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</si>
  <si>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</si>
  <si>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</si>
  <si>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</si>
  <si>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</si>
  <si>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</si>
  <si>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</si>
  <si>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</si>
  <si>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</si>
  <si>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</si>
  <si>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</si>
  <si>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</si>
  <si>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</si>
  <si>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</si>
  <si>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</si>
  <si>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</si>
  <si>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</si>
  <si>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</si>
  <si>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</si>
  <si>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</si>
  <si>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</si>
  <si>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</si>
  <si>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</si>
  <si>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</si>
  <si>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</si>
  <si>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</si>
  <si>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</si>
  <si>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</si>
  <si>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</si>
  <si>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</si>
  <si>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</si>
  <si>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</si>
  <si>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</si>
  <si>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</si>
  <si>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</si>
  <si>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</si>
  <si>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</si>
  <si>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</si>
  <si>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</si>
  <si>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</si>
  <si>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</si>
  <si>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</si>
  <si>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</si>
  <si>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</si>
  <si>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</si>
  <si>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</si>
  <si>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</si>
  <si>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</si>
  <si>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</si>
  <si>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</si>
  <si>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</si>
  <si>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</si>
  <si>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</si>
  <si>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</si>
  <si>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</si>
  <si>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</si>
  <si>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</si>
  <si>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</si>
  <si>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</si>
  <si>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</si>
  <si>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</si>
  <si>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</si>
  <si>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</si>
  <si>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</si>
  <si>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</si>
  <si>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</si>
  <si>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</si>
  <si>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</si>
  <si>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</si>
  <si>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</si>
  <si>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</si>
  <si>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</si>
  <si>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</si>
  <si>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</si>
  <si>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</si>
  <si>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</si>
  <si>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</si>
  <si>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</si>
  <si>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</si>
  <si>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</si>
  <si>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</si>
  <si>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</si>
  <si>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</si>
  <si>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</si>
  <si>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</si>
  <si>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</si>
  <si>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</si>
  <si>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</si>
  <si>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</si>
  <si>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</si>
  <si>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</si>
  <si>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</si>
  <si>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</si>
  <si>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</si>
  <si>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</si>
  <si>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</si>
  <si>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</si>
  <si>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</si>
  <si>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</si>
  <si>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</si>
  <si>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</si>
  <si>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</si>
  <si>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</si>
  <si>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</si>
  <si>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</si>
  <si>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</si>
  <si>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</si>
  <si>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</si>
  <si>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</si>
  <si>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</si>
  <si>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</si>
  <si>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</si>
  <si>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</si>
  <si>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</si>
  <si>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</si>
  <si>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</si>
  <si>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</si>
  <si>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</si>
  <si>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</si>
  <si>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</si>
  <si>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</si>
  <si>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</si>
  <si>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</si>
  <si>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</si>
  <si>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</si>
  <si>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</si>
  <si>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</si>
  <si>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</si>
  <si>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</si>
  <si>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</si>
  <si>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</si>
  <si>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</si>
  <si>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</si>
  <si>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</si>
  <si>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</si>
  <si>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</si>
  <si>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</si>
  <si>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</si>
  <si>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</si>
  <si>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</si>
  <si>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</si>
  <si>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</si>
  <si>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</si>
  <si>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</si>
  <si>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</si>
  <si>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</si>
  <si>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</si>
  <si>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</si>
  <si>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</si>
  <si>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</si>
  <si>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</si>
  <si>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</si>
  <si>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</si>
  <si>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</si>
  <si>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</si>
  <si>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</si>
  <si>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</si>
  <si>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</si>
  <si>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</si>
  <si>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</si>
  <si>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</si>
  <si>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</si>
  <si>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</si>
  <si>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</si>
  <si>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</si>
  <si>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</si>
  <si>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</si>
  <si>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</si>
  <si>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</si>
  <si>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</si>
  <si>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</si>
  <si>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</si>
  <si>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</si>
  <si>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</si>
  <si>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</si>
  <si>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</si>
  <si>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</si>
  <si>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</si>
  <si>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</si>
  <si>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</si>
  <si>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</si>
  <si>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</si>
  <si>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</si>
  <si>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</si>
  <si>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</si>
  <si>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</si>
  <si>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</si>
  <si>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</si>
  <si>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</si>
  <si>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</si>
  <si>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</si>
  <si>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</si>
  <si>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</si>
  <si>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</si>
  <si>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</si>
  <si>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</si>
  <si>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</si>
  <si>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</si>
  <si>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</si>
  <si>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</si>
  <si>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</si>
  <si>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</si>
  <si>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</si>
  <si>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</si>
  <si>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</si>
  <si>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</si>
  <si>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</si>
  <si>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</si>
  <si>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</si>
  <si>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</si>
  <si>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</si>
  <si>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</si>
  <si>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</si>
  <si>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</si>
  <si>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</si>
  <si>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</si>
  <si>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</si>
  <si>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</si>
  <si>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</si>
  <si>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</si>
  <si>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</si>
  <si>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</si>
  <si>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</si>
  <si>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</si>
  <si>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</si>
  <si>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</si>
  <si>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</si>
  <si>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</si>
  <si>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</si>
  <si>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</si>
  <si>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</si>
  <si>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</si>
  <si>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</si>
  <si>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</si>
  <si>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</si>
  <si>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</si>
  <si>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</si>
  <si>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</si>
  <si>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</si>
  <si>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</si>
  <si>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</si>
  <si>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</si>
  <si>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</si>
  <si>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</si>
  <si>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</si>
  <si>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</si>
  <si>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</si>
  <si>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</si>
  <si>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</si>
  <si>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</si>
  <si>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</si>
  <si>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</si>
  <si>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</si>
  <si>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</si>
  <si>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</si>
  <si>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</si>
  <si>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</si>
  <si>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</si>
  <si>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</si>
  <si>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</si>
  <si>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</si>
  <si>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</si>
  <si>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</si>
  <si>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</si>
  <si>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</si>
  <si>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</si>
  <si>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</si>
  <si>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</si>
  <si>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</si>
  <si>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</si>
  <si>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</si>
  <si>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</si>
  <si>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</si>
  <si>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</si>
  <si>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</si>
  <si>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</si>
  <si>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</si>
  <si>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</si>
  <si>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</si>
  <si>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</si>
  <si>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</si>
  <si>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</si>
  <si>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</si>
  <si>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</si>
  <si>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</si>
  <si>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</si>
  <si>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</si>
  <si>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</si>
  <si>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</si>
  <si>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</si>
  <si>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</si>
  <si>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</si>
  <si>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</si>
  <si>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</si>
  <si>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</si>
  <si>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</si>
  <si>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</si>
  <si>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</si>
  <si>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</si>
  <si>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</si>
  <si>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</si>
  <si>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</si>
  <si>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</si>
  <si>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</si>
  <si>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</si>
  <si>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</si>
  <si>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</si>
  <si>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</si>
  <si>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</si>
  <si>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</si>
  <si>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</si>
  <si>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</si>
  <si>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</si>
  <si>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</si>
  <si>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</si>
  <si>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</si>
  <si>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</si>
  <si>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</si>
  <si>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</si>
  <si>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</si>
  <si>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</si>
  <si>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</si>
  <si>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</si>
  <si>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</si>
  <si>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</si>
  <si>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</si>
  <si>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</si>
  <si>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</si>
  <si>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</si>
  <si>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</si>
  <si>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</si>
  <si>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</si>
  <si>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</si>
  <si>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</si>
  <si>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</si>
  <si>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</si>
  <si>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</si>
  <si>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</si>
  <si>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</si>
  <si>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</si>
  <si>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</si>
  <si>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</si>
  <si>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</si>
  <si>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</si>
  <si>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</si>
  <si>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</si>
  <si>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</si>
  <si>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</si>
  <si>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</si>
  <si>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</si>
  <si>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</si>
  <si>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</si>
  <si>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</si>
  <si>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</si>
  <si>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</si>
  <si>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</si>
  <si>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</si>
  <si>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</si>
  <si>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</si>
  <si>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</si>
  <si>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</si>
  <si>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</si>
  <si>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</si>
  <si>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</si>
  <si>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</si>
  <si>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</si>
  <si>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</si>
  <si>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</si>
  <si>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</si>
  <si>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</si>
  <si>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</si>
  <si>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</si>
  <si>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</si>
  <si>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</si>
  <si>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</si>
  <si>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</si>
  <si>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</si>
  <si>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</si>
  <si>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</si>
  <si>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</si>
  <si>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</si>
  <si>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</si>
  <si>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</si>
  <si>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</si>
  <si>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</si>
  <si>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</si>
  <si>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</si>
  <si>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</si>
  <si>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</si>
  <si>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</si>
  <si>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</si>
  <si>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</si>
  <si>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</si>
  <si>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</si>
  <si>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</si>
  <si>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</si>
  <si>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</si>
  <si>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</si>
  <si>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</si>
  <si>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</si>
  <si>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</si>
  <si>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</si>
  <si>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</si>
  <si>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</si>
  <si>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</si>
  <si>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</si>
  <si>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</si>
  <si>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</si>
  <si>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</si>
  <si>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</si>
  <si>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</si>
  <si>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</si>
  <si>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</si>
  <si>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</si>
  <si>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</si>
  <si>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</si>
  <si>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</si>
  <si>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</si>
  <si>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</si>
  <si>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</si>
  <si>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</si>
  <si>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</si>
  <si>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</si>
  <si>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</si>
  <si>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</si>
  <si>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</si>
  <si>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</si>
  <si>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</si>
  <si>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</si>
  <si>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</si>
  <si>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</si>
  <si>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</si>
  <si>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</si>
  <si>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</si>
  <si>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</si>
  <si>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</si>
  <si>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</si>
  <si>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</si>
  <si>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</si>
  <si>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</si>
  <si>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</si>
  <si>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</si>
  <si>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</si>
  <si>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</si>
  <si>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</si>
  <si>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</si>
  <si>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</si>
  <si>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</si>
  <si>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</si>
  <si>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</si>
  <si>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</si>
  <si>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</si>
  <si>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</si>
  <si>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</si>
  <si>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</si>
  <si>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</si>
  <si>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</si>
  <si>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</si>
  <si>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</si>
  <si>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</si>
  <si>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</si>
  <si>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</si>
  <si>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</si>
  <si>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</si>
  <si>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</si>
  <si>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</si>
  <si>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</si>
  <si>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</si>
  <si>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</si>
  <si>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</si>
  <si>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</si>
  <si>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</si>
  <si>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</si>
  <si>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</si>
  <si>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</si>
  <si>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</si>
  <si>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</si>
  <si>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</si>
  <si>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</si>
  <si>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</si>
  <si>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</si>
  <si>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</si>
  <si>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</si>
  <si>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</si>
  <si>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</si>
  <si>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</si>
  <si>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</si>
  <si>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</si>
  <si>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</si>
  <si>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</si>
  <si>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</si>
  <si>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</si>
  <si>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</si>
  <si>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</si>
  <si>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</si>
  <si>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</si>
  <si>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</si>
  <si>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</si>
  <si>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</si>
  <si>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</si>
  <si>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</si>
  <si>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</si>
  <si>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</si>
  <si>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</si>
  <si>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</si>
  <si>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</si>
  <si>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</si>
  <si>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</si>
  <si>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</si>
  <si>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</si>
  <si>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</si>
  <si>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</si>
  <si>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</si>
  <si>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</si>
  <si>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</si>
  <si>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</si>
  <si>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</si>
  <si>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</si>
  <si>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</si>
  <si>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</si>
  <si>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</si>
  <si>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</si>
  <si>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</si>
  <si>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</si>
  <si>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</si>
  <si>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</si>
  <si>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</si>
  <si>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</si>
  <si>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</si>
  <si>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</si>
  <si>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</si>
  <si>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</si>
  <si>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</si>
  <si>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</si>
  <si>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</si>
  <si>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</si>
  <si>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</si>
  <si>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</si>
  <si>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</si>
  <si>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</si>
  <si>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</si>
  <si>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</si>
  <si>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</si>
  <si>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</si>
  <si>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</si>
  <si>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</si>
  <si>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</si>
  <si>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</si>
  <si>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</si>
  <si>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</si>
  <si>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</si>
  <si>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</si>
  <si>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</si>
  <si>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</si>
  <si>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</si>
  <si>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</si>
  <si>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</si>
  <si>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</si>
  <si>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</si>
  <si>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</si>
  <si>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</si>
  <si>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</si>
  <si>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</si>
  <si>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</si>
  <si>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</si>
  <si>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</si>
  <si>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</si>
  <si>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</si>
  <si>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</si>
  <si>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</si>
  <si>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</si>
  <si>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</si>
  <si>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</si>
  <si>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</si>
  <si>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</si>
  <si>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</si>
  <si>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</si>
  <si>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</si>
  <si>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</si>
  <si>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</si>
  <si>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</si>
  <si>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</si>
  <si>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</si>
  <si>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</si>
  <si>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</si>
  <si>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</si>
  <si>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</si>
  <si>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</si>
  <si>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</si>
  <si>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</si>
  <si>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</si>
  <si>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</si>
  <si>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</si>
  <si>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</si>
  <si>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</si>
  <si>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</si>
  <si>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</si>
  <si>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</si>
  <si>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</si>
  <si>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</si>
  <si>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</si>
  <si>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</si>
  <si>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</si>
  <si>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</si>
  <si>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</si>
  <si>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</si>
  <si>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</si>
  <si>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</si>
  <si>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</si>
  <si>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</si>
  <si>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</si>
  <si>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</si>
  <si>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</si>
  <si>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</si>
  <si>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</si>
  <si>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</si>
  <si>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</si>
  <si>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</si>
  <si>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</si>
  <si>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</si>
  <si>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</si>
  <si>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</si>
  <si>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</si>
  <si>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</si>
  <si>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</si>
  <si>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</si>
  <si>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</si>
  <si>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</si>
  <si>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</si>
  <si>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</si>
  <si>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</si>
  <si>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</si>
  <si>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</si>
  <si>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</si>
  <si>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</si>
  <si>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</si>
  <si>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</si>
  <si>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</si>
  <si>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</si>
  <si>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</si>
  <si>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</si>
  <si>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</si>
  <si>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</si>
  <si>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</si>
  <si>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</si>
  <si>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</si>
  <si>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</si>
  <si>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</si>
  <si>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</si>
  <si>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</si>
  <si>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</si>
  <si>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</si>
  <si>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</si>
  <si>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</si>
  <si>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</si>
  <si>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</si>
  <si>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</si>
  <si>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</si>
  <si>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</si>
  <si>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</si>
  <si>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</si>
  <si>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</si>
  <si>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</si>
  <si>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</si>
  <si>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</si>
  <si>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</si>
  <si>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</si>
  <si>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</si>
  <si>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</si>
  <si>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</si>
  <si>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</si>
  <si>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</si>
  <si>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</si>
  <si>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</si>
  <si>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</si>
  <si>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</si>
  <si>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</si>
  <si>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</si>
  <si>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</si>
  <si>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</si>
  <si>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</si>
  <si>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</si>
  <si>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</si>
  <si>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</si>
  <si>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</si>
  <si>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</si>
  <si>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</si>
  <si>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</si>
  <si>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</si>
  <si>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</si>
  <si>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</si>
  <si>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</si>
  <si>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</si>
  <si>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</si>
  <si>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</si>
  <si>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</si>
  <si>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</si>
  <si>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</si>
  <si>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</si>
  <si>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</si>
  <si>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</si>
  <si>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</si>
  <si>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</si>
  <si>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</si>
  <si>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</si>
  <si>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</si>
  <si>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</si>
  <si>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</si>
  <si>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</si>
  <si>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</si>
  <si>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</si>
  <si>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</si>
  <si>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</si>
  <si>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</si>
  <si>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</si>
  <si>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</si>
  <si>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</si>
  <si>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</si>
  <si>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</si>
  <si>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</si>
  <si>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</si>
  <si>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</si>
  <si>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</si>
  <si>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</si>
  <si>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</si>
  <si>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</si>
  <si>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</si>
  <si>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</si>
  <si>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</si>
  <si>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</si>
  <si>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</si>
  <si>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</si>
  <si>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</si>
  <si>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</si>
  <si>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</si>
  <si>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</si>
  <si>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</si>
  <si>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</si>
  <si>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</si>
  <si>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</si>
  <si>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</si>
  <si>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</si>
  <si>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</si>
  <si>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</si>
  <si>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</si>
  <si>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</si>
  <si>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</si>
  <si>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</si>
  <si>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</si>
  <si>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</si>
  <si>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</si>
  <si>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</si>
  <si>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</si>
  <si>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</si>
  <si>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</si>
  <si>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</si>
  <si>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</si>
  <si>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</si>
  <si>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</si>
  <si>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</si>
  <si>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</si>
  <si>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</si>
  <si>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</si>
  <si>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</si>
  <si>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</si>
  <si>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</si>
  <si>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</si>
  <si>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</si>
  <si>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</si>
  <si>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</si>
  <si>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</si>
  <si>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</si>
  <si>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</si>
  <si>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</si>
  <si>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</si>
  <si>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</si>
  <si>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</si>
  <si>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</si>
  <si>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</si>
  <si>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</si>
  <si>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</si>
  <si>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</si>
  <si>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</si>
  <si>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</si>
  <si>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</si>
  <si>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</si>
  <si>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</si>
  <si>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</si>
  <si>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</si>
  <si>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</si>
  <si>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</si>
  <si>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</si>
  <si>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</si>
  <si>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</si>
  <si>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</si>
  <si>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</si>
  <si>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</si>
  <si>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</si>
  <si>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</si>
  <si>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</si>
  <si>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</si>
  <si>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</si>
  <si>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</si>
  <si>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</si>
  <si>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</si>
  <si>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</si>
  <si>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</si>
  <si>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</si>
  <si>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</si>
  <si>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</si>
  <si>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</si>
  <si>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</si>
  <si>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</si>
  <si>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</si>
  <si>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</si>
  <si>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</si>
  <si>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</si>
  <si>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</si>
  <si>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</si>
  <si>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</si>
  <si>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</si>
  <si>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</si>
  <si>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</si>
  <si>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</si>
  <si>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</si>
  <si>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</si>
  <si>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</si>
  <si>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</si>
  <si>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</si>
  <si>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</si>
  <si>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</si>
  <si>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</si>
  <si>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</si>
  <si>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</si>
  <si>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</si>
  <si>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</si>
  <si>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</si>
  <si>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</si>
  <si>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</si>
  <si>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</si>
  <si>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</si>
  <si>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</si>
  <si>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</si>
  <si>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</si>
  <si>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</si>
  <si>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</si>
  <si>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</si>
  <si>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</si>
  <si>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</si>
  <si>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</si>
  <si>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</si>
  <si>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</si>
  <si>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</si>
  <si>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</si>
  <si>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</si>
  <si>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</si>
  <si>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</si>
  <si>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</si>
  <si>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</si>
  <si>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</si>
  <si>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</si>
  <si>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</si>
  <si>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</si>
  <si>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</si>
  <si>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</si>
  <si>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</si>
  <si>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</si>
  <si>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</si>
  <si>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</si>
  <si>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</si>
  <si>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</si>
  <si>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</si>
  <si>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</si>
  <si>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</si>
  <si>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</si>
  <si>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</si>
  <si>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</si>
  <si>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</si>
  <si>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</si>
  <si>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</si>
  <si>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</si>
  <si>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</si>
  <si>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</si>
  <si>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</si>
  <si>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</si>
  <si>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</si>
  <si>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</si>
  <si>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</si>
  <si>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</si>
  <si>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</si>
  <si>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</si>
  <si>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</si>
  <si>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</si>
  <si>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</si>
  <si>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</si>
  <si>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</si>
  <si>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</si>
  <si>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</si>
  <si>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</si>
  <si>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</si>
  <si>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</si>
  <si>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</si>
  <si>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</si>
  <si>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</si>
  <si>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</si>
  <si>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</si>
  <si>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</si>
  <si>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</si>
  <si>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</si>
  <si>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</si>
  <si>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</si>
  <si>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</si>
  <si>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</si>
  <si>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</si>
  <si>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</si>
  <si>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</si>
  <si>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</si>
  <si>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</si>
  <si>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</si>
  <si>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</si>
  <si>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</si>
  <si>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</si>
  <si>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</si>
  <si>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</si>
  <si>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</si>
  <si>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</si>
  <si>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</si>
  <si>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</si>
  <si>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</si>
  <si>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</si>
  <si>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</si>
  <si>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</si>
  <si>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</si>
  <si>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</si>
  <si>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</si>
  <si>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</si>
  <si>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</si>
  <si>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</si>
  <si>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</si>
  <si>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</si>
  <si>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</si>
  <si>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</si>
  <si>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</si>
  <si>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</si>
  <si>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</si>
  <si>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</si>
  <si>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</si>
  <si>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</si>
  <si>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</si>
  <si>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</si>
  <si>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</si>
  <si>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</si>
  <si>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</si>
  <si>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</si>
  <si>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</si>
  <si>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</si>
  <si>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</si>
  <si>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</si>
  <si>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</si>
  <si>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</si>
  <si>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</si>
  <si>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</si>
  <si>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</si>
  <si>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</si>
  <si>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</si>
  <si>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</si>
  <si>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</si>
  <si>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</si>
  <si>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</si>
  <si>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</si>
  <si>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</si>
  <si>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</si>
  <si>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</si>
  <si>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</si>
  <si>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</si>
  <si>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</si>
  <si>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</si>
  <si>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</si>
  <si>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</si>
  <si>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</si>
  <si>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</si>
  <si>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</si>
  <si>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</si>
  <si>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</si>
  <si>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</si>
  <si>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</si>
  <si>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</si>
  <si>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</si>
  <si>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</si>
  <si>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</si>
  <si>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</si>
  <si>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</si>
  <si>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</si>
  <si>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</si>
  <si>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</si>
  <si>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</si>
  <si>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</si>
  <si>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</si>
  <si>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</si>
  <si>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</si>
  <si>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</si>
  <si>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</si>
  <si>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</si>
  <si>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</si>
  <si>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</si>
  <si>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</si>
  <si>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</si>
  <si>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</si>
  <si>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</si>
  <si>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</si>
  <si>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</si>
  <si>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</si>
  <si>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</si>
  <si>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</si>
  <si>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</si>
  <si>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</si>
  <si>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</si>
  <si>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</si>
  <si>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</si>
  <si>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</si>
  <si>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</si>
  <si>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</si>
  <si>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</si>
  <si>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</si>
  <si>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</si>
  <si>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</si>
  <si>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</si>
  <si>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</si>
  <si>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</si>
  <si>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</si>
  <si>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</si>
  <si>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</si>
  <si>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</si>
  <si>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</si>
  <si>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</si>
  <si>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</si>
  <si>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</si>
  <si>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</si>
  <si>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</si>
  <si>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</si>
  <si>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</si>
  <si>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</si>
  <si>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</si>
  <si>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</si>
  <si>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</si>
  <si>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</si>
  <si>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</si>
  <si>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</si>
  <si>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</si>
  <si>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</si>
  <si>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</si>
  <si>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</si>
  <si>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</si>
  <si>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</si>
  <si>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</si>
  <si>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</si>
  <si>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</si>
  <si>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</si>
  <si>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</si>
  <si>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</si>
  <si>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</si>
  <si>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</si>
  <si>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</si>
  <si>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</si>
  <si>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</si>
  <si>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</si>
  <si>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</si>
  <si>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</si>
  <si>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</si>
  <si>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</si>
  <si>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</si>
  <si>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</si>
  <si>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</si>
  <si>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</si>
  <si>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</si>
  <si>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</si>
  <si>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</si>
  <si>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</si>
  <si>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</si>
  <si>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</si>
  <si>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</si>
  <si>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</si>
  <si>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</si>
  <si>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</si>
  <si>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</si>
  <si>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</si>
  <si>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</si>
  <si>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</si>
  <si>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</si>
  <si>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</si>
  <si>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</si>
  <si>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</si>
  <si>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</si>
  <si>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</si>
  <si>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</si>
  <si>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</si>
  <si>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</si>
  <si>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</si>
  <si>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</si>
  <si>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</si>
  <si>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</si>
  <si>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</si>
  <si>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</si>
  <si>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</si>
  <si>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</si>
  <si>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</si>
  <si>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</si>
  <si>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</si>
  <si>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</si>
  <si>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</si>
  <si>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</si>
  <si>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</si>
  <si>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</si>
  <si>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</si>
  <si>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</si>
  <si>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</si>
  <si>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</si>
  <si>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</si>
  <si>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</si>
  <si>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</si>
  <si>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</si>
  <si>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</si>
  <si>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</si>
  <si>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</si>
  <si>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</si>
  <si>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</si>
  <si>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</si>
  <si>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</si>
  <si>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</si>
  <si>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</si>
  <si>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</si>
  <si>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</si>
  <si>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</si>
  <si>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</si>
  <si>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</si>
  <si>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</si>
  <si>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</si>
  <si>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</si>
  <si>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</si>
  <si>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</si>
  <si>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</si>
  <si>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</si>
  <si>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</si>
  <si>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</si>
  <si>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</si>
  <si>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</si>
  <si>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</si>
  <si>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</si>
  <si>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</si>
  <si>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</si>
  <si>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</si>
  <si>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</si>
  <si>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</si>
  <si>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</si>
  <si>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</si>
  <si>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</si>
  <si>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</si>
  <si>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</si>
  <si>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</si>
  <si>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</si>
  <si>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</si>
  <si>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</si>
  <si>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</si>
  <si>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</si>
  <si>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</si>
  <si>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</si>
  <si>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</si>
  <si>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</si>
  <si>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</si>
  <si>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</si>
  <si>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</si>
  <si>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</si>
  <si>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</si>
  <si>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</si>
  <si>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</si>
  <si>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</si>
  <si>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</si>
  <si>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</si>
  <si>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</si>
  <si>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</si>
  <si>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</si>
  <si>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</si>
  <si>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</si>
  <si>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</si>
  <si>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</si>
  <si>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</si>
  <si>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</si>
  <si>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</si>
  <si>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</si>
  <si>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</si>
  <si>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</si>
  <si>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</si>
  <si>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</si>
  <si>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</si>
  <si>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</si>
  <si>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</si>
  <si>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</si>
  <si>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</si>
  <si>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</si>
  <si>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</si>
  <si>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</si>
  <si>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</si>
  <si>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</si>
  <si>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</si>
  <si>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</si>
  <si>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</si>
  <si>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</si>
  <si>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</si>
  <si>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</si>
  <si>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</si>
  <si>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</si>
  <si>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</si>
  <si>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</si>
  <si>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</si>
  <si>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</si>
  <si>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</si>
  <si>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</si>
  <si>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</si>
  <si>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</si>
  <si>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</si>
  <si>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</si>
  <si>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</si>
  <si>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</si>
  <si>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</si>
  <si>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</si>
  <si>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</si>
  <si>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</si>
  <si>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</si>
  <si>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</si>
  <si>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</si>
  <si>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</si>
  <si>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</si>
  <si>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</si>
  <si>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</si>
  <si>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</si>
  <si>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</si>
  <si>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</si>
  <si>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</si>
  <si>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</si>
  <si>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</si>
  <si>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</si>
  <si>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</si>
  <si>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</si>
  <si>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</si>
  <si>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</si>
  <si>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</si>
  <si>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</si>
  <si>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</si>
  <si>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</si>
  <si>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</si>
  <si>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</si>
  <si>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</si>
  <si>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</si>
  <si>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</si>
  <si>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</si>
  <si>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</si>
  <si>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</si>
  <si>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</si>
  <si>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</si>
  <si>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</si>
  <si>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</si>
  <si>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</si>
  <si>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</si>
  <si>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</si>
  <si>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</si>
  <si>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</si>
  <si>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</si>
  <si>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</si>
  <si>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</si>
  <si>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</si>
  <si>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</si>
  <si>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</si>
  <si>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</si>
  <si>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</si>
  <si>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</si>
  <si>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</si>
  <si>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</si>
  <si>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</si>
  <si>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</si>
  <si>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</si>
  <si>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</si>
  <si>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</si>
  <si>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</si>
  <si>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</si>
  <si>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</si>
  <si>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</si>
  <si>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</si>
  <si>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</si>
  <si>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</si>
  <si>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</si>
  <si>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</si>
  <si>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</si>
  <si>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</si>
  <si>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</si>
  <si>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</si>
  <si>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</si>
  <si>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</si>
  <si>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</si>
  <si>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</si>
  <si>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</si>
  <si>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</si>
  <si>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</si>
  <si>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</si>
  <si>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</si>
  <si>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</si>
  <si>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</si>
  <si>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</si>
  <si>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</si>
  <si>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</si>
  <si>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</si>
  <si>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</si>
  <si>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</si>
  <si>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</si>
  <si>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</si>
  <si>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</si>
  <si>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</si>
  <si>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</si>
  <si>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</si>
  <si>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</si>
  <si>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</si>
  <si>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</si>
  <si>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</si>
  <si>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</si>
  <si>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</si>
  <si>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</si>
  <si>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</si>
  <si>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</si>
  <si>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</si>
  <si>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</si>
  <si>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</si>
  <si>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</si>
  <si>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</si>
  <si>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</si>
  <si>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</si>
  <si>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</si>
  <si>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</si>
  <si>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</si>
  <si>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</si>
  <si>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</si>
  <si>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</si>
  <si>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</si>
  <si>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</si>
  <si>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</si>
  <si>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</si>
  <si>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</si>
  <si>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</si>
  <si>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</si>
  <si>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</si>
  <si>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</si>
  <si>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</si>
  <si>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</si>
  <si>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</si>
  <si>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</si>
  <si>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</si>
  <si>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</si>
  <si>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</si>
  <si>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</si>
  <si>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</si>
  <si>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</si>
  <si>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</si>
  <si>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</si>
  <si>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</si>
  <si>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</si>
  <si>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</si>
  <si>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</si>
  <si>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</si>
  <si>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</si>
  <si>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</si>
  <si>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</si>
  <si>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</si>
  <si>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</si>
  <si>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</si>
  <si>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</si>
  <si>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</si>
  <si>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</si>
  <si>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</si>
  <si>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</si>
  <si>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</si>
  <si>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</si>
  <si>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</si>
  <si>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</si>
  <si>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</si>
  <si>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</si>
  <si>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</si>
  <si>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</si>
  <si>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</si>
  <si>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</si>
  <si>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</si>
  <si>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</si>
  <si>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</si>
  <si>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</si>
  <si>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</si>
  <si>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</si>
  <si>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</si>
  <si>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</si>
  <si>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</si>
  <si>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</si>
  <si>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</si>
  <si>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</si>
  <si>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</si>
  <si>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</si>
  <si>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</si>
  <si>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</si>
  <si>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</si>
  <si>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</si>
  <si>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</si>
  <si>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</si>
  <si>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</si>
  <si>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</si>
  <si>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</si>
  <si>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</si>
  <si>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</si>
  <si>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</si>
  <si>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</si>
  <si>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</si>
  <si>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</si>
  <si>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</si>
  <si>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</si>
  <si>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</si>
  <si>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</si>
  <si>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</si>
  <si>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</si>
  <si>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</si>
  <si>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</si>
  <si>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</si>
  <si>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</si>
  <si>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</si>
  <si>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</si>
  <si>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</si>
  <si>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</si>
  <si>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</si>
  <si>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</si>
  <si>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</si>
  <si>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</si>
  <si>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</si>
  <si>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</si>
  <si>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</si>
  <si>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</si>
  <si>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</si>
  <si>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</si>
  <si>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</si>
  <si>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</si>
  <si>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</si>
  <si>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</si>
  <si>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</si>
  <si>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</si>
  <si>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</si>
  <si>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</si>
  <si>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</si>
  <si>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</si>
  <si>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</si>
  <si>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</si>
  <si>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</si>
  <si>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</si>
  <si>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</si>
  <si>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</si>
  <si>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</si>
  <si>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</si>
  <si>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</si>
  <si>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</si>
  <si>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</si>
  <si>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</si>
  <si>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</si>
  <si>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</si>
  <si>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</si>
  <si>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</si>
  <si>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</si>
  <si>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</si>
  <si>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</si>
  <si>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</si>
  <si>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</si>
  <si>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</si>
  <si>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</si>
  <si>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</si>
  <si>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</si>
  <si>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</si>
  <si>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</si>
  <si>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</si>
  <si>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</si>
  <si>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</si>
  <si>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</si>
  <si>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</si>
  <si>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</si>
  <si>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</si>
  <si>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</si>
  <si>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</si>
  <si>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</si>
  <si>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</si>
  <si>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</si>
  <si>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</si>
  <si>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</si>
  <si>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</si>
  <si>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</si>
  <si>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</si>
  <si>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</si>
  <si>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</si>
  <si>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</si>
  <si>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</si>
  <si>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</si>
  <si>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</si>
  <si>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</si>
  <si>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</si>
  <si>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</si>
  <si>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</si>
  <si>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</si>
  <si>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</si>
  <si>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</si>
  <si>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</si>
  <si>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</si>
  <si>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</si>
  <si>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</si>
  <si>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</si>
  <si>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</si>
  <si>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</si>
  <si>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</si>
  <si>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</si>
  <si>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</si>
  <si>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</si>
  <si>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</si>
  <si>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</si>
  <si>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</si>
  <si>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</si>
  <si>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</si>
  <si>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</si>
  <si>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</si>
  <si>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</si>
  <si>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</si>
  <si>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</si>
  <si>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</si>
  <si>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</si>
  <si>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</si>
  <si>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</si>
  <si>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</si>
  <si>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</si>
  <si>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</si>
  <si>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</si>
  <si>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</si>
  <si>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</si>
  <si>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</si>
  <si>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</si>
  <si>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</si>
  <si>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</si>
  <si>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</si>
  <si>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</si>
  <si>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</si>
  <si>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</si>
  <si>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</si>
  <si>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</si>
  <si>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</si>
  <si>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</si>
  <si>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</si>
  <si>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</si>
  <si>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</si>
  <si>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</si>
  <si>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</si>
  <si>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</si>
  <si>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</si>
  <si>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</si>
  <si>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</si>
  <si>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</si>
  <si>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</si>
  <si>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</si>
  <si>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</si>
  <si>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</si>
  <si>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</si>
  <si>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</si>
  <si>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</si>
  <si>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</si>
  <si>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</si>
  <si>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</si>
  <si>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</si>
  <si>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</si>
  <si>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</si>
  <si>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</si>
  <si>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</si>
  <si>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</si>
  <si>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</si>
  <si>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</si>
  <si>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</si>
  <si>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</si>
  <si>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</si>
  <si>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</si>
  <si>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</si>
  <si>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</si>
  <si>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</si>
  <si>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</si>
  <si>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</si>
  <si>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</si>
  <si>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</si>
  <si>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</si>
  <si>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</si>
  <si>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</si>
  <si>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</si>
  <si>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</si>
  <si>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</si>
  <si>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</si>
  <si>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</si>
  <si>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</si>
  <si>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</si>
  <si>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</si>
  <si>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</si>
  <si>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</si>
  <si>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</si>
  <si>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</si>
  <si>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</si>
  <si>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</si>
  <si>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</si>
  <si>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</si>
  <si>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</si>
  <si>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</si>
  <si>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</si>
  <si>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</si>
  <si>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</si>
  <si>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</si>
  <si>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</si>
  <si>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</si>
  <si>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</si>
  <si>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</si>
  <si>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</si>
  <si>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</si>
  <si>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</si>
  <si>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</si>
  <si>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</si>
  <si>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</si>
  <si>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</si>
  <si>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</si>
  <si>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</si>
  <si>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</si>
  <si>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</si>
  <si>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</si>
  <si>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</si>
  <si>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</si>
  <si>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</si>
  <si>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</si>
  <si>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</si>
  <si>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</si>
  <si>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</si>
  <si>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</si>
  <si>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</si>
  <si>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</si>
  <si>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</si>
  <si>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</si>
  <si>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</si>
  <si>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</si>
  <si>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</si>
  <si>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</si>
  <si>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</si>
  <si>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</si>
  <si>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</si>
  <si>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</si>
  <si>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</si>
  <si>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</si>
  <si>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</si>
  <si>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</si>
  <si>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</si>
  <si>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</si>
  <si>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</si>
  <si>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</si>
  <si>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</si>
  <si>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</si>
  <si>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</si>
  <si>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</si>
  <si>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</si>
  <si>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</si>
  <si>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</si>
  <si>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</si>
  <si>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</si>
  <si>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</si>
  <si>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</si>
  <si>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</si>
  <si>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</si>
  <si>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</si>
  <si>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</si>
  <si>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</si>
  <si>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</si>
  <si>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</si>
  <si>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</si>
  <si>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</si>
  <si>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</si>
  <si>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</si>
  <si>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</si>
  <si>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</si>
  <si>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</si>
  <si>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</si>
  <si>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</si>
  <si>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</si>
  <si>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</si>
  <si>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</si>
  <si>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</si>
  <si>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</si>
  <si>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</si>
  <si>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</si>
  <si>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</si>
  <si>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</si>
  <si>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</si>
  <si>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</si>
  <si>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</si>
  <si>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</si>
  <si>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</si>
  <si>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</si>
  <si>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</si>
  <si>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</si>
  <si>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</si>
  <si>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</si>
  <si>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</si>
  <si>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</si>
  <si>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</si>
  <si>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</si>
  <si>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</si>
  <si>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</si>
  <si>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</si>
  <si>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</si>
  <si>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</si>
  <si>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</si>
  <si>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</si>
  <si>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</si>
  <si>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</si>
  <si>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</si>
  <si>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</si>
  <si>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</si>
  <si>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</si>
  <si>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</si>
  <si>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</si>
  <si>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</si>
  <si>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</si>
  <si>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</si>
  <si>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</si>
  <si>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</si>
  <si>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</si>
  <si>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</si>
  <si>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</si>
  <si>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</si>
  <si>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</si>
  <si>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</si>
  <si>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</si>
  <si>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</si>
  <si>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</si>
  <si>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</si>
  <si>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</si>
  <si>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</si>
  <si>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</si>
  <si>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</si>
  <si>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</si>
  <si>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</si>
  <si>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</si>
  <si>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</si>
  <si>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</si>
  <si>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</si>
  <si>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</si>
  <si>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</si>
  <si>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</si>
  <si>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</si>
  <si>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</si>
  <si>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</si>
  <si>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</si>
  <si>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</si>
  <si>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</si>
  <si>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</si>
  <si>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</si>
  <si>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</si>
  <si>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</si>
  <si>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</si>
  <si>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</si>
  <si>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</si>
  <si>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</si>
  <si>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</si>
  <si>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</si>
  <si>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</si>
  <si>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</si>
  <si>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</si>
  <si>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</si>
  <si>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</si>
  <si>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</si>
  <si>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</si>
  <si>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</si>
  <si>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</si>
  <si>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</si>
  <si>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</si>
  <si>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</si>
  <si>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</si>
  <si>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</si>
  <si>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</si>
  <si>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</si>
  <si>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</si>
  <si>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</si>
  <si>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</si>
  <si>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</si>
  <si>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</si>
  <si>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</si>
  <si>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</si>
  <si>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</si>
  <si>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</si>
  <si>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</si>
  <si>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</si>
  <si>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</si>
  <si>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</si>
  <si>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</si>
  <si>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</si>
  <si>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</si>
  <si>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</si>
  <si>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</si>
  <si>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</si>
  <si>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</si>
  <si>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</si>
  <si>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</si>
  <si>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</si>
  <si>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</si>
  <si>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</si>
  <si>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</si>
  <si>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</si>
  <si>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</si>
  <si>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</si>
  <si>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</si>
  <si>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</si>
  <si>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</si>
  <si>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</si>
  <si>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</si>
  <si>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</si>
  <si>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</si>
  <si>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</si>
  <si>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</si>
  <si>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</si>
  <si>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</si>
  <si>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</si>
  <si>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</si>
  <si>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</si>
  <si>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</si>
  <si>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</si>
  <si>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</si>
  <si>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</si>
  <si>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</si>
  <si>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</si>
  <si>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</si>
  <si>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</si>
  <si>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</si>
  <si>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</si>
  <si>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</si>
  <si>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</si>
  <si>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</si>
  <si>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</si>
  <si>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</si>
  <si>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</si>
  <si>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</si>
  <si>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</si>
  <si>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</si>
  <si>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</si>
  <si>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</si>
  <si>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</si>
  <si>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</si>
  <si>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</si>
  <si>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</si>
  <si>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</si>
  <si>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</si>
  <si>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</si>
  <si>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</si>
  <si>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</si>
  <si>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</si>
  <si>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</si>
  <si>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</si>
  <si>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</si>
  <si>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</si>
  <si>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</si>
  <si>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</si>
  <si>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</si>
  <si>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</si>
  <si>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</si>
  <si>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</si>
  <si>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</si>
  <si>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</si>
  <si>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</si>
  <si>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</si>
  <si>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</si>
  <si>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</si>
  <si>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</si>
  <si>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</si>
  <si>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</si>
  <si>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</si>
  <si>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</si>
  <si>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</si>
  <si>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</si>
  <si>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</si>
  <si>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</si>
  <si>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</si>
  <si>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</si>
  <si>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</si>
  <si>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</si>
  <si>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</si>
  <si>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</si>
  <si>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</si>
  <si>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</si>
  <si>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</si>
  <si>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</si>
  <si>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</si>
  <si>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</si>
  <si>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</si>
  <si>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</si>
  <si>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</si>
  <si>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</si>
  <si>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</si>
  <si>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</si>
  <si>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</si>
  <si>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</si>
  <si>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</si>
  <si>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</si>
  <si>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</si>
  <si>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</si>
  <si>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</si>
  <si>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</si>
  <si>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</si>
  <si>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</si>
  <si>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</si>
  <si>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</si>
  <si>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</si>
  <si>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</si>
  <si>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</si>
  <si>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</si>
  <si>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</si>
  <si>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</si>
  <si>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</si>
  <si>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</si>
  <si>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</si>
  <si>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</si>
  <si>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</si>
  <si>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</si>
  <si>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</si>
  <si>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</si>
  <si>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</si>
  <si>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</si>
  <si>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</si>
  <si>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</si>
  <si>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</si>
  <si>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</si>
  <si>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</si>
  <si>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</si>
  <si>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</si>
  <si>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</si>
  <si>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</si>
  <si>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</si>
  <si>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</si>
  <si>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</si>
  <si>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</si>
  <si>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</si>
  <si>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</si>
  <si>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</si>
  <si>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</si>
  <si>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</si>
  <si>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</si>
  <si>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</si>
  <si>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</si>
  <si>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</si>
  <si>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</si>
  <si>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</si>
  <si>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</si>
  <si>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</si>
  <si>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</si>
  <si>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</si>
  <si>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</si>
  <si>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</si>
  <si>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</si>
  <si>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</si>
  <si>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</si>
  <si>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</si>
  <si>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</si>
  <si>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</si>
  <si>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</si>
  <si>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</si>
  <si>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</si>
  <si>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</si>
  <si>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</si>
  <si>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</si>
  <si>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</si>
  <si>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</si>
  <si>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</si>
  <si>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</si>
  <si>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</si>
  <si>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</si>
  <si>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</si>
  <si>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</si>
  <si>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</si>
  <si>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</si>
  <si>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</si>
  <si>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</si>
  <si>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</si>
  <si>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</si>
  <si>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</si>
  <si>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</si>
  <si>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</si>
  <si>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</si>
  <si>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</si>
  <si>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</si>
  <si>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</si>
  <si>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</si>
  <si>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</si>
  <si>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</si>
  <si>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</si>
  <si>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</si>
  <si>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</si>
  <si>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</si>
  <si>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</si>
  <si>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</si>
  <si>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</si>
  <si>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</si>
  <si>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</si>
  <si>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</si>
  <si>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</si>
  <si>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</si>
  <si>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</si>
  <si>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</si>
  <si>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</si>
  <si>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</si>
  <si>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</si>
  <si>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</si>
  <si>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</si>
  <si>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</si>
  <si>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</si>
  <si>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</si>
  <si>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</si>
  <si>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</si>
  <si>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</si>
  <si>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</si>
  <si>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</si>
  <si>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</si>
  <si>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</si>
  <si>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</si>
  <si>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</si>
  <si>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</si>
  <si>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</si>
  <si>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</si>
  <si>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</si>
  <si>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</si>
  <si>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</si>
  <si>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</si>
  <si>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</si>
  <si>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</si>
  <si>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</si>
  <si>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</si>
  <si>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</si>
  <si>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</si>
  <si>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</si>
  <si>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</si>
  <si>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</si>
  <si>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</si>
  <si>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</si>
  <si>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</si>
  <si>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</si>
  <si>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</si>
  <si>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</si>
  <si>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</si>
  <si>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</si>
  <si>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</si>
  <si>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</si>
  <si>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</si>
  <si>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</si>
  <si>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</si>
  <si>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</si>
  <si>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</si>
  <si>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</si>
  <si>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</si>
  <si>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</si>
  <si>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</si>
  <si>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</si>
  <si>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</si>
  <si>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</si>
  <si>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</si>
  <si>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</si>
  <si>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</si>
  <si>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</si>
  <si>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</si>
  <si>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</si>
  <si>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</si>
  <si>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</si>
  <si>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</si>
  <si>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</si>
  <si>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</si>
  <si>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</si>
  <si>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</si>
  <si>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</si>
  <si>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</si>
  <si>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</si>
  <si>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</si>
  <si>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</si>
  <si>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</si>
  <si>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</si>
  <si>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</si>
  <si>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</si>
  <si>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</si>
  <si>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</si>
  <si>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</si>
  <si>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</si>
  <si>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</si>
  <si>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</si>
  <si>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</si>
  <si>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</si>
  <si>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</si>
  <si>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</si>
  <si>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</si>
  <si>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</si>
  <si>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</si>
  <si>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</si>
  <si>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</si>
  <si>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</si>
  <si>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</si>
  <si>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</si>
  <si>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</si>
  <si>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</si>
  <si>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</si>
  <si>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</si>
  <si>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</si>
  <si>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</si>
  <si>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</si>
  <si>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</si>
  <si>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</si>
  <si>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</si>
  <si>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</si>
  <si>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</si>
  <si>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</si>
  <si>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</si>
  <si>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</si>
  <si>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</si>
  <si>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</si>
  <si>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</si>
  <si>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</si>
  <si>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</si>
  <si>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</si>
  <si>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</si>
  <si>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</si>
  <si>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</si>
  <si>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</si>
  <si>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</si>
  <si>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</si>
  <si>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</si>
  <si>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</si>
  <si>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</si>
  <si>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</si>
  <si>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</si>
  <si>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</si>
  <si>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</si>
  <si>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</si>
  <si>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</si>
  <si>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</si>
  <si>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</si>
  <si>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</si>
  <si>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</si>
  <si>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</si>
  <si>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</si>
  <si>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</si>
  <si>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</si>
  <si>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</si>
  <si>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</si>
  <si>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</si>
  <si>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</si>
  <si>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</si>
  <si>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</si>
  <si>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</si>
  <si>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</si>
  <si>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</si>
  <si>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</si>
  <si>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</si>
  <si>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</si>
  <si>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</si>
  <si>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</si>
  <si>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</si>
  <si>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</si>
  <si>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</si>
  <si>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</si>
  <si>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</si>
  <si>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</si>
  <si>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</si>
  <si>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</si>
  <si>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</si>
  <si>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</si>
  <si>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</si>
  <si>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</si>
  <si>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</si>
  <si>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</si>
  <si>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</si>
  <si>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</si>
  <si>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</si>
  <si>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</si>
  <si>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</si>
  <si>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</si>
  <si>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</si>
  <si>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</si>
  <si>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</si>
  <si>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</si>
  <si>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</si>
  <si>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</si>
  <si>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</si>
  <si>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</si>
  <si>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</si>
  <si>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</si>
  <si>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</si>
  <si>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</si>
  <si>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</si>
  <si>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</si>
  <si>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</si>
  <si>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</si>
  <si>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</si>
  <si>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</si>
  <si>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</si>
  <si>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</si>
  <si>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</si>
  <si>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</si>
  <si>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</si>
  <si>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</si>
  <si>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</si>
  <si>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</si>
  <si>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</si>
  <si>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</si>
  <si>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</si>
  <si>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</si>
  <si>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</si>
  <si>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</si>
  <si>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</si>
  <si>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</si>
  <si>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</si>
  <si>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</si>
  <si>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</si>
  <si>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</si>
  <si>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</si>
  <si>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</si>
  <si>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</si>
  <si>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</si>
  <si>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</si>
  <si>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</si>
  <si>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</si>
  <si>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</si>
  <si>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</si>
  <si>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</si>
  <si>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</si>
  <si>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</si>
  <si>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</si>
  <si>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</si>
  <si>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</si>
  <si>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</si>
  <si>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</si>
  <si>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</si>
  <si>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</si>
  <si>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</si>
  <si>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</si>
  <si>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</si>
  <si>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</si>
  <si>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</si>
  <si>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</si>
  <si>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</si>
  <si>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</si>
  <si>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</si>
  <si>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</si>
  <si>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</si>
  <si>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</si>
  <si>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</si>
  <si>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</si>
  <si>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</si>
  <si>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</si>
  <si>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</si>
  <si>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</si>
  <si>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</si>
  <si>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</si>
  <si>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</si>
  <si>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</si>
  <si>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</si>
  <si>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</si>
  <si>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</si>
  <si>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</si>
  <si>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</si>
  <si>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</si>
  <si>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</si>
  <si>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</si>
  <si>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</si>
  <si>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</si>
  <si>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</si>
  <si>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</si>
  <si>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</si>
  <si>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</si>
  <si>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</si>
  <si>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</si>
  <si>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</si>
  <si>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</si>
  <si>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</si>
  <si>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</si>
  <si>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</si>
  <si>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</si>
  <si>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</si>
  <si>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</si>
  <si>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</si>
  <si>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</si>
  <si>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</si>
  <si>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</si>
  <si>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</si>
  <si>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</si>
  <si>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</si>
  <si>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</si>
  <si>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</si>
  <si>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</si>
  <si>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</si>
  <si>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</si>
  <si>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</si>
  <si>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</si>
  <si>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</si>
  <si>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</si>
  <si>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</si>
  <si>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</si>
  <si>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</si>
  <si>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</si>
  <si>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</si>
  <si>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</si>
  <si>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</si>
  <si>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</si>
  <si>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</si>
  <si>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</si>
  <si>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</si>
  <si>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</si>
  <si>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</si>
  <si>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</si>
  <si>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</si>
  <si>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</si>
  <si>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</si>
  <si>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</si>
  <si>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</si>
  <si>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</si>
  <si>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</si>
  <si>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</si>
  <si>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</si>
  <si>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</si>
  <si>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</si>
  <si>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</si>
  <si>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</si>
  <si>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</si>
  <si>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</si>
  <si>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</si>
  <si>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</si>
  <si>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</si>
  <si>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</si>
  <si>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</si>
  <si>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</si>
  <si>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</si>
  <si>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</si>
  <si>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</si>
  <si>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</si>
  <si>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</si>
  <si>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</si>
  <si>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</si>
  <si>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</si>
  <si>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</si>
  <si>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</si>
  <si>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</si>
  <si>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</si>
  <si>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</si>
  <si>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</si>
  <si>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</si>
  <si>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</si>
  <si>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</si>
  <si>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</si>
  <si>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</si>
  <si>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</si>
  <si>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</si>
  <si>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</si>
  <si>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</si>
  <si>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</si>
  <si>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</si>
  <si>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</si>
  <si>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</si>
  <si>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</si>
  <si>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</si>
  <si>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</si>
  <si>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</si>
  <si>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</si>
  <si>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</si>
  <si>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</si>
  <si>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</si>
  <si>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</si>
  <si>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</si>
  <si>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</si>
  <si>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</si>
  <si>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</si>
  <si>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</si>
  <si>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</si>
  <si>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</si>
  <si>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</si>
  <si>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</si>
  <si>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</si>
  <si>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</si>
  <si>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</si>
  <si>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</si>
  <si>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</si>
  <si>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</si>
  <si>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</si>
  <si>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</si>
  <si>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</si>
  <si>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</si>
  <si>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</si>
  <si>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</si>
  <si>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</si>
  <si>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</si>
  <si>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</si>
  <si>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</si>
  <si>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</si>
  <si>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</si>
  <si>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</si>
  <si>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</si>
  <si>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</si>
  <si>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</si>
  <si>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</si>
  <si>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</si>
  <si>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</si>
  <si>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</si>
  <si>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</si>
  <si>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</si>
  <si>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</si>
  <si>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</si>
  <si>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</si>
  <si>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</si>
  <si>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</si>
  <si>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</si>
  <si>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</si>
  <si>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</si>
  <si>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</si>
  <si>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</si>
  <si>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</si>
  <si>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</si>
  <si>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</si>
  <si>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</si>
  <si>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</si>
  <si>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</si>
  <si>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</si>
  <si>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</si>
  <si>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</si>
  <si>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</si>
  <si>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</si>
  <si>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</si>
  <si>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</si>
  <si>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</si>
  <si>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</si>
  <si>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</si>
  <si>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</si>
  <si>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</si>
  <si>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</si>
  <si>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</si>
  <si>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</si>
  <si>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</si>
  <si>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</si>
  <si>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</si>
  <si>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</si>
  <si>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</si>
  <si>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</si>
  <si>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</si>
  <si>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</si>
  <si>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</si>
  <si>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</si>
  <si>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</si>
  <si>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</si>
  <si>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</si>
  <si>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</si>
  <si>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</si>
  <si>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</si>
  <si>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</si>
  <si>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</si>
  <si>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</si>
  <si>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</si>
  <si>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</si>
  <si>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</si>
  <si>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</si>
  <si>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</si>
  <si>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</si>
  <si>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</si>
  <si>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</si>
  <si>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</si>
  <si>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</si>
  <si>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</si>
  <si>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</si>
  <si>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</si>
  <si>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</si>
  <si>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</si>
  <si>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</si>
  <si>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</si>
  <si>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</si>
  <si>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</si>
  <si>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</si>
  <si>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</si>
  <si>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</si>
  <si>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</si>
  <si>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</si>
  <si>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</si>
  <si>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</si>
  <si>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</si>
  <si>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</si>
  <si>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</si>
  <si>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</si>
  <si>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</si>
  <si>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</si>
  <si>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</si>
  <si>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</si>
  <si>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</si>
  <si>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</si>
  <si>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</si>
  <si>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</si>
  <si>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</si>
  <si>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</si>
  <si>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</si>
  <si>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</si>
  <si>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</si>
  <si>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</si>
  <si>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</si>
  <si>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</si>
  <si>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</si>
  <si>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</si>
  <si>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</si>
  <si>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</si>
  <si>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</si>
  <si>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</si>
  <si>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</si>
  <si>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</si>
  <si>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</si>
  <si>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</si>
  <si>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</si>
  <si>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</si>
  <si>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</si>
  <si>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</si>
  <si>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</si>
  <si>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</si>
  <si>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</si>
  <si>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</si>
  <si>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</si>
  <si>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</si>
  <si>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</si>
  <si>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</si>
  <si>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</si>
  <si>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</si>
  <si>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</si>
  <si>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</si>
  <si>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</si>
  <si>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</si>
  <si>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</si>
  <si>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</si>
  <si>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</si>
  <si>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</si>
  <si>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</si>
  <si>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</si>
  <si>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</si>
  <si>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</si>
  <si>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</si>
  <si>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</si>
  <si>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</si>
  <si>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</si>
  <si>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</si>
  <si>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</si>
  <si>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</si>
  <si>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</si>
  <si>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</si>
  <si>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</si>
  <si>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</si>
  <si>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</si>
  <si>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</si>
  <si>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</si>
  <si>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</si>
  <si>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</si>
  <si>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</si>
  <si>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</si>
  <si>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</si>
  <si>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</si>
  <si>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</si>
  <si>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</si>
  <si>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</si>
  <si>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</si>
  <si>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</si>
  <si>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</si>
  <si>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</si>
  <si>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</si>
  <si>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</si>
  <si>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</si>
  <si>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</si>
  <si>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</si>
  <si>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</si>
  <si>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</si>
  <si>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</si>
  <si>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</si>
  <si>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</si>
  <si>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</si>
  <si>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</si>
  <si>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</si>
  <si>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</si>
  <si>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</si>
  <si>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</si>
  <si>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</si>
  <si>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</si>
  <si>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</si>
  <si>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</si>
  <si>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</si>
  <si>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</si>
  <si>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</si>
  <si>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</si>
  <si>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</si>
  <si>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</si>
  <si>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</si>
  <si>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</si>
  <si>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</si>
  <si>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</si>
  <si>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</si>
  <si>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</si>
  <si>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</si>
  <si>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</si>
  <si>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</si>
  <si>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</si>
  <si>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</si>
  <si>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</si>
  <si>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</si>
  <si>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</si>
  <si>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</si>
  <si>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</si>
  <si>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</si>
  <si>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</si>
  <si>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</si>
  <si>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</si>
  <si>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</si>
  <si>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</si>
  <si>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</si>
  <si>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</si>
  <si>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</si>
  <si>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</si>
  <si>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</si>
  <si>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</si>
  <si>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</si>
  <si>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</si>
  <si>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</si>
  <si>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</si>
  <si>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</si>
  <si>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</si>
  <si>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</si>
  <si>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</si>
  <si>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</si>
  <si>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</si>
  <si>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</si>
  <si>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</si>
  <si>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</si>
  <si>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</si>
  <si>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</si>
  <si>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</si>
  <si>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</si>
  <si>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</si>
  <si>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</si>
  <si>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</si>
  <si>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</si>
  <si>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</si>
  <si>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</si>
  <si>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</si>
  <si>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</si>
  <si>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</si>
  <si>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</si>
  <si>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</si>
  <si>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</si>
  <si>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</si>
  <si>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</si>
  <si>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</si>
  <si>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</si>
  <si>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</si>
  <si>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</si>
  <si>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</si>
  <si>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</si>
  <si>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</si>
  <si>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</si>
  <si>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</si>
  <si>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</si>
  <si>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</si>
  <si>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</si>
  <si>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</si>
  <si>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</si>
  <si>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</si>
  <si>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</si>
  <si>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</si>
  <si>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</si>
  <si>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</si>
  <si>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</si>
  <si>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</si>
  <si>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</si>
  <si>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</si>
  <si>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</si>
  <si>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</si>
  <si>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</si>
  <si>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</si>
  <si>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</si>
  <si>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</si>
  <si>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</si>
  <si>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</si>
  <si>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</si>
  <si>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</si>
  <si>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</si>
  <si>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</si>
  <si>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</si>
  <si>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</si>
  <si>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</si>
  <si>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</si>
  <si>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</si>
  <si>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</si>
  <si>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</si>
  <si>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</si>
  <si>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</si>
  <si>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</si>
  <si>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</si>
  <si>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</si>
  <si>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</si>
  <si>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</si>
  <si>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</si>
  <si>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</si>
  <si>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</si>
  <si>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</si>
  <si>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</si>
  <si>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</si>
  <si>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</si>
  <si>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</si>
  <si>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</si>
  <si>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</si>
  <si>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</si>
  <si>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</si>
  <si>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</si>
  <si>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</si>
  <si>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</si>
  <si>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</si>
  <si>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</si>
  <si>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</si>
  <si>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</si>
  <si>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</si>
  <si>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</si>
  <si>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</si>
  <si>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</si>
  <si>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</si>
  <si>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</si>
  <si>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</si>
  <si>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</si>
  <si>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</si>
  <si>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</si>
  <si>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</si>
  <si>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</si>
  <si>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</si>
  <si>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</si>
  <si>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</si>
  <si>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</si>
  <si>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</si>
  <si>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</si>
  <si>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</si>
  <si>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</si>
  <si>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</si>
  <si>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</si>
  <si>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</si>
  <si>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</si>
  <si>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</si>
  <si>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</si>
  <si>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</si>
  <si>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</si>
  <si>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</si>
  <si>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</si>
  <si>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</si>
  <si>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</si>
  <si>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</si>
  <si>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</si>
  <si>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</si>
  <si>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</si>
  <si>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</si>
  <si>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</si>
  <si>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</si>
  <si>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</si>
  <si>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</si>
  <si>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</si>
  <si>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</si>
  <si>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</si>
  <si>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</si>
  <si>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</si>
  <si>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</si>
  <si>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</si>
  <si>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</si>
  <si>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</si>
  <si>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</si>
  <si>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</si>
  <si>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</si>
  <si>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</si>
  <si>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</si>
  <si>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</si>
  <si>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</si>
  <si>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</si>
  <si>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</si>
  <si>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</si>
  <si>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</si>
  <si>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</si>
  <si>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</si>
  <si>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</si>
  <si>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</si>
  <si>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</si>
  <si>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</si>
  <si>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</si>
  <si>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</si>
  <si>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</si>
  <si>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</si>
  <si>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</si>
  <si>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</si>
  <si>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</si>
  <si>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</si>
  <si>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</si>
  <si>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</si>
  <si>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</si>
  <si>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</si>
  <si>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</si>
  <si>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</si>
  <si>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</si>
  <si>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</si>
  <si>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</si>
  <si>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</si>
  <si>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</si>
  <si>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</si>
  <si>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</si>
  <si>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</si>
  <si>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</si>
  <si>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</si>
  <si>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</si>
  <si>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</si>
  <si>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</si>
  <si>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</si>
  <si>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</si>
  <si>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</si>
  <si>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</si>
  <si>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</si>
  <si>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</si>
  <si>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</si>
  <si>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</si>
  <si>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</si>
  <si>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</si>
  <si>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</si>
  <si>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</si>
  <si>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</si>
  <si>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</si>
  <si>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</si>
  <si>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</si>
  <si>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</si>
  <si>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</si>
  <si>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</si>
  <si>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</si>
  <si>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</si>
  <si>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</si>
  <si>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</si>
  <si>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</si>
  <si>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</si>
  <si>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</si>
  <si>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</si>
  <si>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</si>
  <si>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</si>
  <si>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</si>
  <si>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</si>
  <si>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</si>
  <si>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</si>
  <si>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</si>
  <si>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</si>
  <si>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</si>
  <si>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</si>
  <si>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</si>
  <si>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</si>
  <si>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</si>
  <si>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</si>
  <si>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</si>
  <si>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</si>
  <si>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</si>
  <si>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</si>
  <si>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</si>
  <si>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</si>
  <si>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</si>
  <si>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</si>
  <si>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</si>
  <si>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</si>
  <si>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</si>
  <si>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</si>
  <si>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</si>
  <si>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</si>
  <si>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</si>
  <si>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</si>
  <si>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</si>
  <si>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</si>
  <si>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</si>
  <si>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</si>
  <si>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</si>
  <si>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</si>
  <si>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</si>
  <si>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</si>
  <si>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</si>
  <si>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</si>
  <si>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</si>
  <si>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</si>
  <si>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</si>
  <si>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</si>
  <si>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</si>
  <si>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</si>
  <si>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</si>
  <si>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</si>
  <si>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</si>
  <si>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</si>
  <si>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</si>
  <si>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</si>
  <si>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</si>
  <si>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</si>
  <si>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</si>
  <si>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</si>
  <si>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</si>
  <si>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</si>
  <si>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</si>
  <si>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</si>
  <si>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</si>
  <si>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</si>
  <si>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</si>
  <si>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</si>
  <si>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</si>
  <si>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</si>
  <si>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</si>
  <si>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</si>
  <si>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</si>
  <si>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</si>
  <si>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</si>
  <si>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</si>
  <si>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</si>
  <si>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</si>
  <si>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</si>
  <si>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</si>
  <si>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</si>
  <si>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</si>
  <si>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</si>
  <si>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</si>
  <si>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</si>
  <si>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</si>
  <si>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</si>
  <si>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</si>
  <si>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</si>
  <si>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</si>
  <si>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</si>
  <si>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</si>
  <si>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</si>
  <si>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</si>
  <si>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</si>
  <si>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</si>
  <si>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</si>
  <si>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</si>
  <si>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</si>
  <si>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</si>
  <si>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</si>
  <si>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</si>
  <si>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</si>
  <si>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</si>
  <si>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</si>
  <si>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</si>
  <si>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</si>
  <si>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</si>
  <si>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</si>
  <si>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</si>
  <si>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</si>
  <si>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</si>
  <si>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</si>
  <si>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</si>
  <si>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</si>
  <si>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</si>
  <si>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</si>
  <si>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</si>
  <si>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</si>
  <si>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</si>
  <si>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</si>
  <si>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</si>
  <si>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</si>
  <si>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</si>
  <si>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</si>
  <si>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</si>
  <si>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</si>
  <si>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</si>
  <si>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</si>
  <si>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</si>
  <si>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</si>
  <si>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</si>
  <si>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</si>
  <si>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</si>
  <si>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</si>
  <si>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</si>
  <si>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</si>
  <si>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</si>
  <si>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</si>
  <si>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</si>
  <si>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</si>
  <si>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</si>
  <si>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</si>
  <si>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</si>
  <si>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</si>
  <si>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</si>
  <si>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</si>
  <si>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</si>
  <si>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</si>
  <si>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</si>
  <si>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</si>
  <si>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</si>
  <si>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</si>
  <si>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</si>
  <si>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</si>
  <si>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</si>
  <si>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</si>
  <si>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</si>
  <si>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</si>
  <si>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</si>
  <si>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</si>
  <si>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</si>
  <si>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</si>
  <si>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</si>
  <si>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</si>
  <si>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</si>
  <si>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</si>
  <si>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</si>
  <si>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</si>
  <si>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</si>
  <si>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</si>
  <si>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</si>
  <si>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</si>
  <si>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</si>
  <si>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</si>
  <si>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</si>
  <si>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</si>
  <si>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</si>
  <si>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</si>
  <si>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</si>
  <si>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</si>
  <si>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</si>
  <si>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</si>
  <si>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</si>
  <si>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</si>
  <si>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</si>
  <si>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</si>
  <si>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</si>
  <si>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</si>
  <si>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</si>
  <si>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</si>
  <si>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</si>
  <si>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</si>
  <si>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</si>
  <si>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</si>
  <si>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</si>
  <si>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</si>
  <si>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</si>
  <si>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</si>
  <si>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</si>
  <si>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</si>
  <si>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</si>
  <si>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</si>
  <si>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</si>
  <si>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</si>
  <si>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</si>
  <si>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</si>
  <si>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</si>
  <si>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</si>
  <si>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</si>
  <si>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</si>
  <si>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</si>
  <si>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</si>
  <si>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</si>
  <si>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</si>
  <si>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</si>
  <si>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</si>
  <si>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</si>
  <si>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</si>
  <si>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</si>
  <si>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</si>
  <si>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</si>
  <si>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</si>
  <si>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</si>
  <si>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</si>
  <si>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</si>
  <si>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</si>
  <si>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</si>
  <si>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</si>
  <si>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</si>
  <si>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</si>
  <si>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</si>
  <si>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</si>
  <si>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</si>
  <si>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</si>
  <si>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</si>
  <si>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</si>
  <si>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</si>
  <si>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</si>
  <si>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</si>
  <si>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</si>
  <si>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</si>
  <si>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</si>
  <si>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</si>
  <si>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</si>
  <si>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</si>
  <si>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</si>
  <si>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</si>
  <si>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</si>
  <si>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</si>
  <si>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</si>
  <si>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</si>
  <si>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</si>
  <si>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</si>
  <si>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</si>
  <si>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</si>
  <si>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</si>
  <si>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</si>
  <si>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</si>
  <si>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</si>
  <si>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</si>
  <si>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</si>
  <si>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</si>
  <si>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</si>
  <si>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</si>
  <si>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</si>
  <si>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</si>
  <si>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</si>
  <si>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</si>
  <si>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</si>
  <si>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</si>
  <si>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</si>
  <si>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</si>
  <si>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</si>
  <si>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</si>
  <si>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</si>
  <si>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</si>
  <si>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</si>
  <si>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</si>
  <si>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</si>
  <si>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</si>
  <si>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</si>
  <si>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</si>
  <si>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</si>
  <si>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</si>
  <si>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</si>
  <si>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</si>
  <si>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</si>
  <si>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</si>
  <si>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</si>
  <si>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</si>
  <si>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</si>
  <si>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</si>
  <si>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</si>
  <si>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</si>
  <si>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</si>
  <si>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</si>
  <si>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</si>
  <si>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</si>
  <si>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</si>
  <si>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</si>
  <si>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</si>
  <si>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</si>
  <si>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</si>
  <si>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</si>
  <si>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</si>
  <si>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</si>
  <si>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</si>
  <si>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</si>
  <si>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</si>
  <si>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</si>
  <si>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</si>
  <si>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</si>
  <si>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</si>
  <si>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</si>
  <si>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</si>
  <si>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</si>
  <si>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</si>
  <si>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</si>
  <si>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</si>
  <si>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</si>
  <si>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</si>
  <si>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</si>
  <si>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</si>
  <si>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</si>
  <si>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</si>
  <si>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</si>
  <si>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</si>
  <si>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</si>
  <si>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</si>
  <si>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</si>
  <si>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</si>
  <si>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</si>
  <si>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</si>
  <si>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</si>
  <si>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</si>
  <si>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</si>
  <si>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</si>
  <si>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</si>
  <si>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</si>
  <si>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</si>
  <si>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</si>
  <si>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</si>
  <si>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</si>
  <si>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</si>
  <si>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</si>
  <si>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</si>
  <si>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</si>
  <si>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</si>
  <si>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</si>
  <si>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</si>
  <si>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</si>
  <si>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</si>
  <si>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</si>
  <si>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</si>
  <si>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</si>
  <si>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</si>
  <si>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</si>
  <si>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</si>
  <si>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</si>
  <si>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</si>
  <si>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</si>
  <si>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</si>
  <si>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</si>
  <si>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</si>
  <si>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</si>
  <si>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</si>
  <si>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</si>
  <si>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</si>
  <si>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</si>
  <si>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</si>
  <si>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</si>
  <si>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</si>
  <si>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</si>
  <si>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</si>
  <si>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</si>
  <si>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</si>
  <si>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</si>
  <si>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</si>
  <si>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</si>
  <si>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</si>
  <si>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</si>
  <si>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</si>
  <si>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</si>
  <si>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</si>
  <si>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</si>
  <si>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</si>
  <si>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</si>
  <si>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</si>
  <si>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</si>
  <si>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</si>
  <si>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</si>
  <si>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</si>
  <si>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</si>
  <si>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</si>
  <si>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</si>
  <si>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</si>
  <si>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</si>
  <si>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</si>
  <si>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</si>
  <si>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</si>
  <si>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</si>
  <si>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</si>
  <si>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</si>
  <si>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</si>
  <si>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</si>
  <si>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</si>
  <si>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</si>
  <si>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</si>
  <si>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</si>
  <si>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</si>
  <si>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</si>
  <si>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</si>
  <si>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</si>
  <si>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</si>
  <si>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</si>
  <si>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</si>
  <si>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</si>
  <si>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</si>
  <si>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</si>
  <si>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</si>
  <si>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</si>
  <si>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</si>
  <si>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</si>
  <si>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</si>
  <si>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</si>
  <si>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</si>
  <si>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</si>
  <si>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</si>
  <si>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</si>
  <si>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</si>
  <si>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</si>
  <si>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</si>
  <si>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</si>
  <si>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</si>
  <si>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</si>
  <si>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</si>
  <si>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</si>
  <si>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</si>
  <si>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</si>
  <si>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</si>
  <si>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</si>
  <si>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</si>
  <si>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</si>
  <si>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</si>
  <si>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</si>
  <si>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</si>
  <si>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</si>
  <si>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</si>
  <si>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</si>
  <si>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</si>
  <si>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</si>
  <si>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</si>
  <si>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</si>
  <si>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</si>
  <si>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</si>
  <si>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</si>
  <si>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</si>
  <si>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</si>
  <si>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</si>
  <si>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</si>
  <si>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</si>
  <si>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</si>
  <si>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</si>
  <si>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</si>
  <si>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</si>
  <si>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</si>
  <si>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</si>
  <si>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</si>
  <si>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</si>
  <si>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</si>
  <si>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</si>
  <si>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</si>
  <si>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</si>
  <si>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</si>
  <si>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</si>
  <si>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</si>
  <si>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</si>
  <si>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</si>
  <si>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</si>
  <si>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</si>
  <si>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</si>
  <si>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</si>
  <si>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</si>
  <si>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</si>
  <si>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</si>
  <si>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</si>
  <si>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</si>
  <si>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</si>
  <si>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</si>
  <si>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</si>
  <si>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</si>
  <si>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</si>
  <si>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</si>
  <si>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</si>
  <si>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</si>
  <si>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</si>
  <si>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</si>
  <si>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</si>
  <si>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</si>
  <si>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</si>
  <si>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</si>
  <si>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</si>
  <si>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</si>
  <si>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</si>
  <si>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</si>
  <si>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</si>
  <si>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</si>
  <si>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</si>
  <si>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</si>
  <si>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</si>
  <si>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</si>
  <si>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</si>
  <si>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</si>
  <si>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</si>
  <si>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</si>
  <si>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</si>
  <si>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</si>
  <si>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</si>
  <si>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</si>
  <si>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</si>
  <si>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</si>
  <si>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</si>
  <si>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</si>
  <si>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</si>
  <si>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</si>
  <si>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</si>
  <si>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</si>
  <si>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</si>
  <si>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</si>
  <si>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</si>
  <si>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</si>
  <si>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</si>
  <si>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</si>
  <si>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</si>
  <si>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</si>
  <si>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</si>
  <si>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</si>
  <si>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</si>
  <si>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</si>
  <si>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</si>
  <si>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</si>
  <si>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</si>
  <si>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</si>
  <si>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</si>
  <si>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</si>
  <si>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</si>
  <si>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</si>
  <si>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</si>
  <si>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</si>
  <si>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</si>
  <si>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</si>
  <si>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</si>
  <si>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</si>
  <si>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</si>
  <si>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</si>
  <si>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</si>
  <si>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</si>
  <si>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</si>
  <si>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</si>
  <si>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</si>
  <si>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</si>
  <si>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</si>
  <si>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</si>
  <si>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</si>
  <si>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</si>
  <si>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</si>
  <si>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</si>
  <si>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</si>
  <si>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</si>
  <si>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</si>
  <si>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</si>
  <si>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</si>
  <si>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</si>
  <si>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</si>
  <si>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</si>
  <si>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</si>
  <si>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</si>
  <si>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</si>
  <si>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</si>
  <si>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</si>
  <si>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</si>
  <si>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</si>
  <si>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</si>
  <si>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</si>
  <si>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</si>
  <si>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</si>
  <si>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</si>
  <si>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</si>
  <si>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</si>
  <si>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</si>
  <si>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</si>
  <si>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</si>
  <si>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</si>
  <si>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</si>
  <si>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</si>
  <si>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</si>
  <si>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</si>
  <si>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</si>
  <si>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</si>
  <si>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</si>
  <si>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</si>
  <si>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</si>
  <si>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</si>
  <si>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</si>
  <si>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</si>
  <si>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</si>
  <si>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</si>
  <si>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</si>
  <si>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</si>
  <si>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</si>
  <si>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</si>
  <si>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</si>
  <si>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</si>
  <si>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</si>
  <si>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</si>
  <si>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</si>
  <si>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</si>
  <si>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</si>
  <si>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</si>
  <si>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</si>
  <si>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</si>
  <si>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</si>
  <si>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</si>
  <si>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</si>
  <si>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</si>
  <si>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</si>
  <si>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</si>
  <si>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</si>
  <si>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</si>
  <si>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</si>
  <si>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</si>
  <si>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</si>
  <si>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</si>
  <si>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</si>
  <si>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</si>
  <si>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</si>
  <si>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</si>
  <si>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</si>
  <si>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</si>
  <si>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</si>
  <si>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</si>
  <si>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</si>
  <si>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</si>
  <si>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</si>
  <si>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</si>
  <si>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</si>
  <si>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</si>
  <si>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</si>
  <si>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</si>
  <si>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</si>
  <si>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</si>
  <si>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</si>
  <si>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</si>
  <si>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</si>
  <si>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</si>
  <si>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</si>
  <si>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</si>
  <si>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</si>
  <si>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</si>
  <si>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</si>
  <si>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</si>
  <si>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</si>
  <si>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</si>
  <si>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</si>
  <si>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</si>
  <si>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</si>
  <si>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</si>
  <si>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</si>
  <si>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</si>
  <si>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</si>
  <si>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</si>
  <si>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</si>
  <si>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</si>
  <si>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</si>
  <si>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</si>
  <si>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</si>
  <si>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</si>
  <si>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</si>
  <si>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</si>
  <si>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</si>
  <si>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</si>
  <si>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</si>
  <si>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</si>
  <si>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</si>
  <si>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</si>
  <si>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</si>
  <si>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</si>
  <si>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</si>
  <si>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</si>
  <si>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</si>
  <si>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</si>
  <si>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</si>
  <si>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</si>
  <si>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</si>
  <si>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</si>
  <si>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</si>
  <si>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</si>
  <si>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</si>
  <si>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</si>
  <si>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</si>
  <si>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</si>
  <si>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</si>
  <si>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</si>
  <si>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</si>
  <si>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</si>
  <si>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</si>
  <si>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</si>
  <si>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</si>
  <si>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</si>
  <si>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</si>
  <si>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</si>
  <si>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</si>
  <si>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</si>
  <si>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</si>
  <si>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</si>
  <si>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</si>
  <si>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</si>
  <si>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</si>
  <si>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</si>
  <si>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</si>
  <si>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</si>
  <si>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</si>
  <si>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</si>
  <si>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</si>
  <si>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</si>
  <si>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</si>
  <si>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</si>
  <si>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</si>
  <si>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</si>
  <si>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</si>
  <si>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</si>
  <si>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</si>
  <si>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</si>
  <si>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</si>
  <si>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</si>
  <si>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</si>
  <si>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</si>
  <si>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</si>
  <si>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</si>
  <si>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</si>
  <si>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</si>
  <si>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</si>
  <si>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</si>
  <si>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</si>
  <si>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</si>
  <si>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</si>
  <si>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</si>
  <si>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</si>
  <si>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</si>
  <si>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</si>
  <si>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</si>
  <si>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</si>
  <si>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</si>
  <si>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</si>
  <si>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</si>
  <si>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</si>
  <si>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</si>
  <si>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</si>
  <si>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</si>
  <si>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</si>
  <si>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</si>
  <si>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</si>
  <si>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</si>
  <si>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</si>
  <si>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</si>
  <si>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</si>
  <si>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</si>
  <si>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</si>
  <si>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</si>
  <si>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</si>
  <si>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</si>
  <si>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</si>
  <si>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</si>
  <si>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</si>
  <si>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</si>
  <si>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</si>
  <si>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</si>
  <si>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</si>
  <si>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</si>
  <si>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</si>
  <si>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</si>
  <si>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</si>
  <si>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</si>
  <si>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</si>
  <si>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</si>
  <si>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</si>
  <si>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</si>
  <si>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</si>
  <si>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</si>
  <si>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</si>
  <si>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</si>
  <si>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</si>
  <si>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</si>
  <si>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</si>
  <si>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</si>
  <si>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</si>
  <si>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</si>
  <si>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</si>
  <si>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</si>
  <si>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</si>
  <si>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</si>
  <si>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</si>
  <si>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</si>
  <si>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</si>
  <si>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</si>
  <si>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</si>
  <si>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</si>
  <si>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</si>
  <si>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</si>
  <si>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</si>
  <si>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</si>
  <si>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</si>
  <si>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</si>
  <si>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</si>
  <si>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</si>
  <si>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</si>
  <si>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</si>
  <si>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</si>
  <si>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</si>
  <si>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</si>
  <si>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</si>
  <si>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</si>
  <si>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</si>
  <si>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</si>
  <si>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</si>
  <si>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</si>
  <si>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</si>
  <si>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</si>
  <si>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</si>
  <si>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</si>
  <si>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</si>
  <si>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</si>
  <si>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</si>
  <si>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</si>
  <si>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</si>
  <si>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</si>
  <si>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</si>
  <si>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</si>
  <si>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</si>
  <si>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</si>
  <si>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</si>
  <si>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</si>
  <si>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</si>
  <si>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</si>
  <si>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</si>
  <si>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</si>
  <si>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</si>
  <si>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</si>
  <si>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</si>
  <si>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</si>
  <si>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</si>
  <si>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</si>
  <si>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</si>
  <si>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</si>
  <si>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</si>
  <si>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</si>
  <si>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</si>
  <si>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</si>
  <si>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</si>
  <si>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</si>
  <si>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</si>
  <si>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</si>
  <si>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</si>
  <si>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</si>
  <si>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</si>
  <si>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</si>
  <si>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</si>
  <si>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</si>
  <si>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</si>
  <si>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</si>
  <si>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</si>
  <si>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</si>
  <si>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</si>
  <si>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</si>
  <si>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</si>
  <si>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</si>
  <si>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</si>
  <si>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</si>
  <si>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</si>
  <si>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</si>
  <si>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</si>
  <si>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</si>
  <si>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</si>
  <si>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</si>
  <si>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</si>
  <si>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</si>
  <si>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</si>
  <si>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</si>
  <si>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</si>
  <si>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</si>
  <si>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</si>
  <si>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</si>
  <si>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</si>
  <si>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</si>
  <si>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</si>
  <si>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</si>
  <si>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</si>
  <si>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</si>
  <si>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</si>
  <si>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</si>
  <si>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</si>
  <si>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</si>
  <si>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</si>
  <si>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</si>
  <si>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</si>
  <si>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</si>
  <si>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</si>
  <si>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</si>
  <si>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</si>
  <si>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</si>
  <si>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</si>
  <si>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</si>
  <si>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</si>
  <si>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</si>
  <si>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</si>
  <si>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</si>
  <si>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</si>
  <si>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</si>
  <si>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</si>
  <si>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</si>
  <si>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</si>
  <si>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</si>
  <si>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</si>
  <si>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</si>
  <si>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</si>
  <si>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</si>
  <si>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</si>
  <si>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</si>
  <si>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</si>
  <si>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</si>
  <si>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</si>
  <si>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</si>
  <si>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</si>
  <si>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</si>
  <si>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</si>
  <si>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</si>
  <si>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</si>
  <si>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</si>
  <si>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</si>
  <si>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</si>
  <si>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</si>
  <si>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</si>
  <si>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</si>
  <si>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</si>
  <si>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</si>
  <si>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</si>
  <si>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</si>
  <si>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</si>
  <si>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</si>
  <si>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</si>
  <si>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</si>
  <si>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</si>
  <si>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</si>
  <si>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</si>
  <si>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</si>
  <si>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</si>
  <si>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</si>
  <si>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</si>
  <si>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</si>
  <si>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</si>
  <si>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</si>
  <si>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</si>
  <si>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</si>
  <si>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</si>
  <si>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</si>
  <si>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</si>
  <si>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</si>
  <si>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</si>
  <si>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</si>
  <si>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</si>
  <si>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</si>
  <si>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</si>
  <si>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</si>
  <si>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</si>
  <si>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</si>
  <si>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</si>
  <si>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</si>
  <si>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</si>
  <si>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</si>
  <si>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</si>
  <si>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</si>
  <si>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</si>
  <si>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</si>
  <si>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</si>
  <si>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</si>
  <si>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</si>
  <si>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</si>
  <si>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</si>
  <si>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</si>
  <si>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</si>
  <si>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</si>
  <si>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</si>
  <si>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</si>
  <si>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</si>
  <si>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</si>
  <si>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</si>
  <si>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</si>
  <si>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</si>
  <si>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</si>
  <si>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</si>
  <si>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</si>
  <si>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</si>
  <si>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</si>
  <si>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</si>
  <si>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</si>
  <si>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</si>
  <si>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</si>
  <si>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</si>
  <si>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</si>
  <si>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</si>
  <si>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</si>
  <si>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</si>
  <si>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</si>
  <si>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</si>
  <si>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</si>
  <si>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</si>
  <si>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</si>
  <si>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</si>
  <si>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</si>
  <si>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</si>
  <si>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</si>
  <si>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</si>
  <si>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</si>
  <si>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</si>
  <si>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</si>
  <si>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</si>
  <si>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</si>
  <si>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</si>
  <si>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</si>
  <si>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</si>
  <si>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</si>
  <si>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</si>
  <si>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</si>
  <si>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</si>
  <si>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</si>
  <si>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</si>
  <si>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</si>
  <si>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</si>
  <si>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</si>
  <si>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</si>
  <si>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</si>
  <si>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</si>
  <si>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</si>
  <si>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</si>
  <si>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</si>
  <si>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</si>
  <si>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</si>
  <si>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</si>
  <si>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</si>
  <si>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</si>
  <si>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</si>
  <si>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</si>
  <si>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</si>
  <si>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</si>
  <si>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</si>
  <si>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</si>
  <si>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</si>
  <si>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</si>
  <si>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</si>
  <si>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</si>
  <si>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</si>
  <si>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</si>
  <si>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</si>
  <si>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</si>
  <si>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</si>
  <si>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</si>
  <si>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</si>
  <si>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</si>
  <si>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</si>
  <si>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</si>
  <si>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</si>
  <si>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</si>
  <si>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</si>
  <si>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</si>
  <si>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</si>
  <si>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</si>
  <si>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</si>
  <si>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</si>
  <si>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</si>
  <si>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</si>
  <si>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</si>
  <si>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</si>
  <si>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</si>
  <si>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</si>
  <si>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</si>
  <si>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</si>
  <si>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</si>
  <si>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</si>
  <si>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</si>
  <si>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</si>
  <si>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</si>
  <si>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</si>
  <si>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</si>
  <si>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</si>
  <si>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</si>
  <si>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</si>
  <si>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</si>
  <si>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</si>
  <si>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</si>
  <si>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</si>
  <si>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</si>
  <si>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</si>
  <si>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</si>
  <si>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</si>
  <si>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</si>
  <si>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</si>
  <si>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</si>
  <si>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</si>
  <si>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</si>
  <si>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</si>
  <si>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</si>
  <si>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</si>
  <si>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</si>
  <si>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</si>
  <si>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</si>
  <si>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</si>
  <si>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</si>
  <si>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</si>
  <si>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</si>
  <si>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</si>
  <si>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</si>
  <si>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</si>
  <si>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</si>
  <si>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</si>
  <si>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</si>
  <si>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</si>
  <si>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</si>
  <si>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</si>
  <si>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</si>
  <si>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</si>
  <si>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</si>
  <si>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</si>
  <si>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</si>
  <si>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</si>
  <si>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</si>
  <si>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</si>
  <si>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</si>
  <si>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</si>
  <si>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</si>
  <si>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</si>
  <si>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</si>
  <si>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</si>
  <si>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</si>
  <si>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</si>
  <si>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</si>
  <si>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</si>
  <si>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</si>
  <si>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</si>
  <si>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</si>
  <si>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</si>
  <si>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</si>
  <si>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</si>
  <si>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</si>
  <si>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</si>
  <si>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</si>
  <si>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</si>
  <si>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</si>
  <si>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</si>
  <si>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</si>
  <si>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</si>
  <si>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</si>
  <si>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</si>
  <si>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</si>
  <si>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</si>
  <si>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</si>
  <si>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</si>
  <si>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</si>
  <si>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</si>
  <si>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</si>
  <si>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</si>
  <si>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</si>
  <si>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</si>
  <si>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</si>
  <si>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</si>
  <si>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</si>
  <si>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</si>
  <si>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</si>
  <si>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</si>
  <si>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</si>
  <si>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</si>
  <si>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</si>
  <si>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</si>
  <si>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</si>
  <si>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</si>
  <si>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</si>
  <si>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</si>
  <si>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</si>
  <si>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</si>
  <si>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</si>
  <si>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</si>
  <si>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</si>
  <si>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</si>
  <si>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</si>
  <si>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</si>
  <si>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</si>
  <si>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</si>
  <si>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</si>
  <si>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</si>
  <si>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</si>
  <si>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</si>
  <si>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</si>
  <si>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</si>
  <si>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</si>
  <si>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</si>
  <si>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</si>
  <si>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</si>
  <si>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</si>
  <si>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</si>
  <si>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</si>
  <si>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</si>
  <si>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</si>
  <si>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</si>
  <si>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</si>
  <si>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</si>
  <si>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</si>
  <si>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</si>
  <si>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</si>
  <si>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</si>
  <si>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</si>
  <si>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</si>
  <si>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</si>
  <si>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</si>
  <si>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</si>
  <si>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</si>
  <si>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</si>
  <si>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</si>
  <si>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</si>
  <si>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</si>
  <si>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</si>
  <si>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</si>
  <si>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</si>
  <si>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</si>
  <si>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</si>
  <si>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</si>
  <si>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</si>
  <si>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</si>
  <si>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</si>
  <si>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</si>
  <si>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</si>
  <si>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</si>
  <si>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</si>
  <si>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</si>
  <si>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</si>
  <si>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</si>
  <si>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</si>
  <si>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</si>
  <si>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</si>
  <si>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</si>
  <si>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</si>
  <si>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</si>
  <si>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</si>
  <si>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</si>
  <si>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</si>
  <si>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</si>
  <si>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</si>
  <si>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</si>
  <si>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</si>
  <si>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</si>
  <si>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</si>
  <si>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</si>
  <si>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</si>
  <si>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</si>
  <si>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</si>
  <si>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</si>
  <si>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</si>
  <si>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</si>
  <si>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</si>
  <si>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</si>
  <si>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</si>
  <si>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</si>
  <si>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</si>
  <si>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</si>
  <si>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</si>
  <si>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</si>
  <si>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</si>
  <si>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</si>
  <si>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</si>
  <si>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</si>
  <si>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</si>
  <si>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</si>
  <si>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</si>
  <si>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</si>
  <si>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</si>
  <si>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</si>
  <si>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</si>
  <si>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</si>
  <si>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</si>
  <si>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</si>
  <si>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</si>
  <si>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</si>
  <si>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</si>
  <si>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</si>
  <si>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</si>
  <si>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</si>
  <si>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</si>
  <si>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</si>
  <si>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</si>
  <si>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</si>
  <si>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</si>
  <si>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</si>
  <si>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</si>
  <si>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</si>
  <si>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</si>
  <si>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</si>
  <si>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</si>
  <si>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</si>
  <si>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</si>
  <si>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</si>
  <si>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</si>
  <si>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</si>
  <si>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</si>
  <si>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</si>
  <si>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</si>
  <si>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</si>
  <si>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</si>
  <si>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</si>
  <si>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</si>
  <si>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</si>
  <si>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</si>
  <si>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</si>
  <si>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</si>
  <si>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</si>
  <si>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</si>
  <si>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</si>
  <si>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</si>
  <si>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</si>
  <si>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</si>
  <si>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</si>
  <si>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</si>
  <si>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</si>
  <si>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</si>
  <si>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</si>
  <si>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</si>
  <si>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</si>
  <si>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</si>
  <si>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</si>
  <si>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</si>
  <si>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</si>
  <si>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</si>
  <si>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</si>
  <si>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</si>
  <si>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</si>
  <si>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</si>
  <si>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</si>
  <si>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</si>
  <si>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</si>
  <si>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</si>
  <si>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</si>
  <si>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</si>
  <si>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</si>
  <si>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</si>
  <si>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</si>
  <si>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</si>
  <si>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</si>
  <si>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</si>
  <si>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</si>
  <si>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</si>
  <si>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</si>
  <si>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</si>
  <si>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</si>
  <si>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</si>
  <si>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</si>
  <si>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</si>
  <si>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</si>
  <si>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</si>
  <si>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</si>
  <si>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</si>
  <si>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</si>
  <si>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</si>
  <si>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</si>
  <si>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</si>
  <si>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</si>
  <si>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</si>
  <si>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</si>
  <si>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</si>
  <si>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</si>
  <si>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</si>
  <si>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</si>
  <si>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</si>
  <si>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</si>
  <si>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</si>
  <si>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</si>
  <si>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</si>
  <si>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</si>
  <si>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</si>
  <si>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</si>
  <si>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</si>
  <si>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</si>
  <si>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</si>
  <si>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</si>
  <si>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</si>
  <si>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</si>
  <si>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</si>
  <si>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</si>
  <si>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</si>
  <si>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</si>
  <si>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</si>
  <si>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</si>
  <si>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</si>
  <si>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</si>
  <si>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</si>
  <si>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</si>
  <si>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</si>
  <si>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</si>
  <si>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</si>
  <si>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</si>
  <si>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</si>
  <si>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</si>
  <si>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</si>
  <si>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</si>
  <si>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</si>
  <si>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</si>
  <si>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</si>
  <si>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</si>
  <si>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</si>
  <si>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</si>
  <si>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</si>
  <si>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</si>
  <si>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</si>
  <si>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</si>
  <si>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</si>
  <si>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</si>
  <si>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</si>
  <si>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</si>
  <si>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</si>
  <si>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</si>
  <si>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</si>
  <si>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</si>
  <si>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</si>
  <si>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</si>
  <si>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</si>
  <si>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</si>
  <si>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</si>
  <si>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</si>
  <si>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</si>
  <si>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</si>
  <si>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</si>
  <si>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</si>
  <si>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</si>
  <si>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</si>
  <si>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</si>
  <si>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</si>
  <si>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</si>
  <si>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</si>
  <si>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</si>
  <si>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</si>
  <si>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</si>
  <si>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</si>
  <si>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</si>
  <si>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</si>
  <si>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</si>
  <si>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</si>
  <si>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</si>
  <si>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</si>
  <si>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</si>
  <si>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</si>
  <si>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</si>
  <si>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</si>
  <si>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</si>
  <si>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</si>
  <si>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</si>
  <si>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</si>
  <si>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</si>
  <si>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</si>
  <si>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</si>
  <si>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</si>
  <si>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</si>
  <si>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</si>
  <si>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</si>
  <si>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</si>
  <si>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</si>
  <si>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</si>
  <si>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</si>
  <si>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</si>
  <si>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</si>
  <si>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</si>
  <si>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</si>
  <si>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</si>
  <si>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</si>
  <si>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</si>
  <si>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</si>
  <si>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</si>
  <si>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</si>
  <si>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</si>
  <si>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</si>
  <si>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</si>
  <si>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</si>
  <si>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</si>
  <si>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</si>
  <si>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</si>
  <si>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</si>
  <si>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</si>
  <si>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</si>
  <si>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</si>
  <si>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</si>
  <si>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</si>
  <si>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</si>
  <si>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</si>
  <si>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</si>
  <si>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</si>
  <si>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</si>
  <si>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</si>
  <si>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</si>
  <si>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</si>
  <si>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</si>
  <si>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</si>
  <si>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</si>
  <si>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</si>
  <si>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</si>
  <si>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</si>
  <si>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</si>
  <si>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</si>
  <si>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</si>
  <si>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</si>
  <si>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</si>
  <si>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</si>
  <si>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</si>
  <si>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</si>
  <si>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</si>
  <si>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</si>
  <si>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</si>
  <si>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</si>
  <si>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</si>
  <si>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</si>
  <si>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</si>
  <si>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</si>
  <si>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</si>
  <si>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</si>
  <si>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</si>
  <si>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</si>
  <si>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</si>
  <si>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</si>
  <si>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</si>
  <si>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</si>
  <si>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</si>
  <si>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</si>
  <si>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</si>
  <si>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</si>
  <si>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</si>
  <si>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</si>
  <si>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</si>
  <si>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</si>
  <si>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</si>
  <si>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</si>
  <si>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</si>
  <si>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</si>
  <si>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</si>
  <si>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</si>
  <si>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</si>
  <si>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</si>
  <si>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</si>
  <si>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</si>
  <si>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</si>
  <si>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</si>
  <si>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</si>
  <si>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</si>
  <si>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</si>
  <si>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</si>
  <si>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</si>
  <si>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</si>
  <si>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</si>
  <si>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</si>
  <si>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</si>
  <si>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</si>
  <si>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</si>
  <si>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</si>
  <si>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</si>
  <si>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</si>
  <si>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</si>
  <si>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</si>
  <si>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</si>
  <si>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</si>
  <si>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</si>
  <si>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</si>
  <si>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</si>
  <si>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</si>
  <si>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</si>
  <si>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</si>
  <si>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</si>
  <si>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</si>
  <si>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</si>
  <si>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</si>
  <si>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</si>
  <si>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</si>
  <si>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</si>
  <si>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</si>
  <si>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</si>
  <si>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</si>
  <si>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</si>
  <si>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</si>
  <si>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</si>
  <si>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</si>
  <si>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</si>
  <si>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</si>
  <si>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</si>
  <si>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</si>
  <si>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</si>
  <si>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</si>
  <si>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</si>
  <si>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</si>
  <si>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</si>
  <si>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</si>
  <si>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</si>
  <si>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</si>
  <si>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</si>
  <si>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</si>
  <si>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</si>
  <si>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</si>
  <si>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</si>
  <si>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</si>
  <si>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</si>
  <si>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</si>
  <si>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</si>
  <si>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</si>
  <si>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</si>
  <si>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</si>
  <si>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</si>
  <si>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</si>
  <si>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</si>
  <si>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</si>
  <si>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</si>
  <si>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</si>
  <si>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</si>
  <si>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</si>
  <si>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</si>
  <si>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</si>
  <si>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</si>
  <si>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</si>
  <si>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</si>
  <si>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</si>
  <si>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</si>
  <si>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</si>
  <si>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</si>
  <si>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</si>
  <si>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</si>
  <si>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</si>
  <si>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</si>
  <si>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</si>
  <si>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</si>
  <si>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</si>
  <si>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</si>
  <si>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</si>
  <si>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</si>
  <si>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</si>
  <si>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</si>
  <si>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</si>
  <si>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</si>
  <si>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</si>
  <si>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</si>
  <si>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</si>
  <si>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</si>
  <si>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</si>
  <si>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</si>
  <si>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</si>
  <si>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</si>
  <si>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</si>
  <si>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</si>
  <si>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</si>
  <si>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</si>
  <si>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</si>
  <si>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</si>
  <si>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</si>
  <si>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</si>
  <si>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</si>
  <si>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</si>
  <si>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</si>
  <si>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</si>
  <si>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</si>
  <si>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</si>
  <si>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</si>
  <si>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</si>
  <si>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</si>
  <si>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</si>
  <si>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</si>
  <si>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</si>
  <si>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</si>
  <si>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</si>
  <si>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</si>
  <si>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</si>
  <si>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</si>
  <si>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</si>
  <si>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</si>
  <si>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</si>
  <si>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</si>
  <si>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</si>
  <si>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</si>
  <si>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</si>
  <si>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</si>
  <si>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</si>
  <si>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</si>
  <si>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</si>
  <si>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</si>
  <si>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</si>
  <si>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</si>
  <si>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</si>
  <si>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</si>
  <si>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</si>
  <si>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</si>
  <si>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</si>
  <si>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</si>
  <si>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</si>
  <si>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</si>
  <si>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</si>
  <si>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</si>
  <si>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</si>
  <si>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</si>
  <si>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</si>
  <si>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</si>
  <si>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</si>
  <si>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</si>
  <si>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</si>
  <si>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</si>
  <si>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</si>
  <si>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</si>
  <si>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</si>
  <si>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</si>
  <si>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</si>
  <si>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</si>
  <si>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</si>
  <si>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</si>
  <si>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</si>
  <si>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</si>
  <si>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</si>
  <si>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</si>
  <si>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</si>
  <si>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</si>
  <si>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</si>
  <si>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</si>
  <si>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</si>
  <si>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</si>
  <si>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</si>
  <si>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</si>
  <si>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</si>
  <si>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</si>
  <si>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</si>
  <si>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</si>
  <si>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</si>
  <si>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</si>
  <si>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</si>
  <si>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</si>
  <si>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</si>
  <si>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</si>
  <si>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</si>
  <si>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</si>
  <si>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</si>
  <si>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</si>
  <si>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</si>
  <si>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</si>
  <si>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</si>
  <si>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</si>
  <si>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</si>
  <si>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</si>
  <si>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</si>
  <si>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</si>
  <si>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</si>
  <si>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</si>
  <si>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</si>
  <si>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</si>
  <si>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</si>
  <si>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</si>
  <si>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</si>
  <si>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</si>
  <si>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</si>
  <si>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</si>
  <si>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</si>
  <si>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</si>
  <si>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</si>
  <si>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</si>
  <si>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</si>
  <si>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</si>
  <si>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</si>
  <si>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</si>
  <si>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</si>
  <si>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</si>
  <si>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</si>
  <si>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</si>
  <si>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</si>
  <si>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</si>
  <si>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</si>
  <si>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</si>
  <si>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</si>
  <si>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</si>
  <si>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</si>
  <si>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</si>
  <si>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</si>
  <si>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</si>
  <si>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</si>
  <si>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</si>
  <si>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</si>
  <si>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</si>
  <si>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</si>
  <si>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</si>
  <si>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</si>
  <si>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</si>
  <si>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</si>
  <si>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</si>
  <si>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</si>
  <si>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</si>
  <si>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</si>
  <si>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</si>
  <si>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</si>
  <si>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</si>
  <si>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</si>
  <si>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</si>
  <si>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</si>
  <si>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</si>
  <si>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</si>
  <si>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</si>
  <si>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</si>
  <si>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</si>
  <si>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</si>
  <si>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</si>
  <si>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</si>
  <si>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</si>
  <si>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</si>
  <si>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</si>
  <si>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</si>
  <si>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</si>
  <si>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</si>
  <si>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</si>
  <si>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</si>
  <si>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</si>
  <si>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</si>
  <si>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</si>
  <si>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</si>
  <si>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</si>
  <si>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</si>
  <si>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</si>
  <si>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</si>
  <si>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</si>
  <si>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</si>
  <si>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</si>
  <si>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</si>
  <si>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</si>
  <si>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</si>
  <si>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</si>
  <si>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</si>
  <si>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</si>
  <si>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</si>
  <si>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</si>
  <si>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</si>
  <si>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</si>
  <si>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</si>
  <si>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</si>
  <si>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</si>
  <si>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</si>
  <si>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</si>
  <si>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</si>
  <si>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</si>
  <si>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</si>
  <si>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</si>
  <si>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</si>
  <si>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</si>
  <si>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</si>
  <si>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</si>
  <si>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</si>
  <si>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</si>
  <si>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</si>
  <si>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</si>
  <si>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</si>
  <si>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</si>
  <si>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</si>
  <si>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</si>
  <si>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</si>
  <si>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</si>
  <si>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</si>
  <si>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</si>
  <si>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</si>
  <si>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</si>
  <si>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</si>
  <si>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</si>
  <si>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</si>
  <si>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</si>
  <si>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</si>
  <si>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</si>
  <si>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</si>
  <si>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</si>
  <si>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</si>
  <si>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</si>
  <si>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</si>
  <si>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</si>
  <si>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</si>
  <si>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</si>
  <si>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</si>
  <si>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</si>
  <si>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</si>
  <si>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</si>
  <si>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</si>
  <si>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</si>
  <si>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</si>
  <si>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</si>
  <si>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</si>
  <si>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</si>
  <si>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</si>
  <si>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</si>
  <si>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</si>
  <si>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</si>
  <si>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</si>
  <si>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</si>
  <si>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</si>
  <si>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</si>
  <si>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</si>
  <si>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</si>
  <si>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</si>
  <si>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</si>
  <si>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</si>
  <si>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</si>
  <si>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</si>
  <si>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</si>
  <si>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</si>
  <si>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</si>
  <si>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</si>
  <si>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</si>
  <si>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</si>
  <si>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</si>
  <si>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</si>
  <si>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</si>
  <si>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</si>
  <si>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</si>
  <si>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</si>
  <si>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</si>
  <si>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</si>
  <si>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</si>
  <si>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</si>
  <si>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</si>
  <si>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</si>
  <si>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</si>
  <si>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</si>
  <si>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</si>
  <si>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</si>
  <si>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</si>
  <si>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</si>
  <si>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</si>
  <si>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</si>
  <si>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</si>
  <si>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</si>
  <si>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</si>
  <si>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</si>
  <si>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</si>
  <si>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</si>
  <si>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</si>
  <si>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</si>
  <si>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</si>
  <si>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</si>
  <si>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</si>
  <si>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</si>
  <si>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</si>
  <si>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</si>
  <si>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</si>
  <si>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</si>
  <si>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</si>
  <si>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</si>
  <si>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</si>
  <si>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</si>
  <si>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</si>
  <si>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</si>
  <si>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</si>
  <si>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</si>
  <si>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</si>
  <si>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</si>
  <si>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</si>
  <si>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</si>
  <si>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</si>
  <si>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</si>
  <si>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</si>
  <si>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</si>
  <si>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</si>
  <si>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</si>
  <si>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</si>
  <si>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</si>
  <si>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</si>
  <si>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</si>
  <si>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</si>
  <si>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</si>
  <si>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</si>
  <si>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</si>
  <si>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</si>
  <si>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</si>
  <si>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</si>
  <si>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</si>
  <si>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</si>
  <si>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</si>
  <si>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</si>
  <si>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</si>
  <si>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</si>
  <si>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</si>
  <si>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</si>
  <si>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</si>
  <si>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</si>
  <si>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</si>
  <si>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</si>
  <si>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</si>
  <si>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</si>
  <si>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</si>
  <si>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</si>
  <si>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</si>
  <si>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</si>
  <si>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</si>
  <si>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</si>
  <si>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</si>
  <si>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</si>
  <si>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</si>
  <si>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</si>
  <si>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</si>
  <si>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</si>
  <si>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</si>
  <si>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</si>
  <si>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</si>
  <si>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</si>
  <si>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</si>
  <si>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</si>
  <si>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</si>
  <si>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</si>
  <si>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</si>
  <si>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</si>
  <si>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</si>
  <si>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</si>
  <si>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</si>
  <si>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</si>
  <si>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</si>
  <si>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</si>
  <si>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</si>
  <si>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</si>
  <si>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</si>
  <si>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</si>
  <si>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</si>
  <si>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</si>
  <si>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</si>
  <si>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</si>
  <si>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</si>
  <si>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</si>
  <si>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</si>
  <si>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</si>
  <si>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</si>
  <si>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</si>
  <si>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</si>
  <si>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</si>
  <si>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</si>
  <si>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</si>
  <si>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</si>
  <si>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</si>
  <si>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</si>
  <si>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</si>
  <si>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</si>
  <si>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</si>
  <si>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</si>
  <si>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</si>
  <si>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</si>
  <si>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</si>
  <si>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</si>
  <si>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</si>
  <si>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</si>
  <si>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</si>
  <si>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</si>
  <si>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</si>
  <si>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</si>
  <si>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</si>
  <si>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</si>
  <si>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</si>
  <si>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</si>
  <si>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</si>
  <si>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</si>
  <si>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</si>
  <si>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</si>
  <si>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</si>
  <si>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</si>
  <si>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</si>
  <si>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</si>
  <si>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</si>
  <si>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</si>
  <si>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</si>
  <si>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</si>
  <si>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</si>
  <si>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</si>
  <si>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</si>
  <si>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</si>
  <si>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</si>
  <si>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</si>
  <si>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</si>
  <si>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</si>
  <si>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</si>
  <si>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</si>
  <si>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</si>
  <si>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</si>
  <si>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</si>
  <si>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</si>
  <si>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</si>
  <si>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</si>
  <si>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</si>
  <si>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</si>
  <si>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</si>
  <si>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</si>
  <si>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</si>
  <si>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</si>
  <si>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</si>
  <si>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</si>
  <si>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</si>
  <si>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</si>
  <si>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</si>
  <si>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</si>
  <si>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</si>
  <si>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</si>
  <si>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</si>
  <si>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</si>
  <si>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</si>
  <si>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</si>
  <si>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</si>
  <si>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</si>
  <si>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</si>
  <si>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</si>
  <si>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</si>
  <si>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</si>
  <si>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</si>
  <si>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</si>
  <si>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</si>
  <si>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</si>
  <si>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</si>
  <si>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</si>
  <si>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</si>
  <si>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</si>
  <si>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</si>
  <si>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</si>
  <si>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</si>
  <si>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</si>
  <si>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</si>
  <si>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</si>
  <si>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</si>
  <si>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</si>
  <si>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</si>
  <si>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</si>
  <si>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</si>
  <si>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</si>
  <si>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</si>
  <si>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</si>
  <si>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</si>
  <si>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</si>
  <si>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</si>
  <si>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</si>
  <si>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</si>
  <si>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</si>
  <si>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</si>
  <si>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</si>
  <si>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</si>
  <si>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</si>
  <si>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</si>
  <si>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</si>
  <si>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</si>
  <si>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</si>
  <si>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</si>
  <si>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</si>
  <si>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</si>
  <si>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</si>
  <si>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</si>
  <si>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</si>
  <si>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</si>
  <si>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</si>
  <si>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</si>
  <si>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</si>
  <si>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</si>
  <si>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</si>
  <si>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</si>
  <si>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</si>
  <si>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</si>
  <si>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</si>
  <si>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</si>
  <si>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</si>
  <si>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</si>
  <si>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</si>
  <si>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</si>
  <si>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</si>
  <si>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</si>
  <si>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</si>
  <si>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</si>
  <si>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</si>
  <si>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</si>
  <si>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</si>
  <si>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</si>
  <si>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</si>
  <si>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</si>
  <si>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</si>
  <si>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</si>
  <si>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</si>
  <si>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</si>
  <si>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</si>
  <si>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</si>
  <si>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</si>
  <si>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</si>
  <si>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</si>
  <si>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</si>
  <si>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</si>
  <si>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</si>
  <si>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</si>
  <si>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</si>
  <si>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</si>
  <si>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</si>
  <si>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</si>
  <si>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</si>
  <si>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</si>
  <si>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</si>
  <si>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</si>
  <si>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</si>
  <si>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</si>
  <si>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</si>
  <si>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</si>
  <si>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</si>
  <si>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</si>
  <si>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</si>
  <si>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</si>
  <si>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</si>
  <si>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</si>
  <si>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</si>
  <si>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</si>
  <si>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</si>
  <si>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</si>
  <si>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</si>
  <si>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</si>
  <si>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</si>
  <si>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</si>
  <si>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</si>
  <si>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</si>
  <si>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</si>
  <si>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</si>
  <si>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</si>
  <si>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</si>
  <si>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</si>
  <si>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</si>
  <si>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</si>
  <si>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</si>
  <si>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</si>
  <si>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</si>
  <si>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</si>
  <si>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</si>
  <si>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</si>
  <si>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</si>
  <si>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</si>
  <si>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</si>
  <si>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</si>
  <si>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</si>
  <si>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</si>
  <si>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</si>
  <si>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</si>
  <si>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</si>
  <si>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</si>
  <si>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</si>
  <si>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</si>
  <si>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</si>
  <si>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</si>
  <si>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</si>
  <si>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</si>
  <si>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</si>
  <si>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</si>
  <si>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</si>
  <si>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</si>
  <si>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</si>
  <si>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</si>
  <si>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</si>
  <si>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</si>
  <si>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</si>
  <si>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</si>
  <si>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</si>
  <si>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</si>
  <si>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</si>
  <si>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</si>
  <si>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</si>
  <si>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</si>
  <si>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</si>
  <si>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</si>
  <si>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</si>
  <si>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</si>
  <si>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</si>
  <si>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</si>
  <si>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</si>
  <si>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</si>
  <si>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</si>
  <si>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</si>
  <si>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</si>
  <si>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</si>
  <si>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</si>
  <si>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</si>
  <si>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</si>
  <si>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</si>
  <si>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</si>
  <si>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</si>
  <si>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</si>
  <si>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</si>
  <si>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</si>
  <si>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</si>
  <si>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</si>
  <si>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</si>
  <si>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</si>
  <si>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</si>
  <si>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</si>
  <si>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</si>
  <si>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</si>
  <si>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</si>
  <si>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</si>
  <si>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</si>
  <si>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</si>
  <si>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</si>
  <si>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</si>
  <si>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</si>
  <si>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</si>
  <si>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</si>
  <si>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</si>
  <si>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</si>
  <si>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</si>
  <si>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</si>
  <si>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</si>
  <si>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</si>
  <si>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</si>
  <si>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</si>
  <si>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</si>
  <si>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</si>
  <si>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</si>
  <si>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</si>
  <si>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</si>
  <si>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</si>
  <si>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</si>
  <si>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</si>
  <si>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</si>
  <si>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</si>
  <si>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</si>
  <si>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</si>
  <si>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</si>
  <si>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</si>
  <si>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</si>
  <si>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</si>
  <si>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</si>
  <si>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</si>
  <si>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</si>
  <si>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</si>
  <si>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</si>
  <si>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</si>
  <si>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</si>
  <si>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</si>
  <si>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</si>
  <si>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</si>
  <si>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</si>
  <si>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</si>
  <si>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</si>
  <si>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</si>
  <si>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</si>
  <si>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</si>
  <si>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</si>
  <si>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</si>
  <si>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</si>
  <si>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</si>
  <si>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</si>
  <si>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</si>
  <si>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</si>
  <si>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</si>
  <si>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</si>
  <si>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</si>
  <si>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</si>
  <si>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</si>
  <si>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</si>
  <si>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</si>
  <si>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</si>
  <si>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</si>
  <si>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</si>
  <si>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</si>
  <si>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</si>
  <si>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</si>
  <si>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</si>
  <si>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</si>
  <si>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</si>
  <si>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</si>
  <si>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</si>
  <si>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</si>
  <si>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</si>
  <si>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</si>
  <si>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</si>
  <si>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</si>
  <si>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</si>
  <si>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</si>
  <si>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</si>
  <si>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</si>
  <si>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</si>
  <si>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</si>
  <si>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</si>
  <si>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</si>
  <si>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</si>
  <si>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</si>
  <si>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</si>
  <si>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</si>
  <si>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</si>
  <si>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</si>
  <si>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</si>
  <si>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</si>
  <si>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</si>
  <si>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</si>
  <si>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</si>
  <si>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</si>
  <si>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</si>
  <si>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</si>
  <si>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</si>
  <si>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</si>
  <si>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</si>
  <si>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</si>
  <si>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</si>
  <si>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</si>
  <si>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</si>
  <si>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</si>
  <si>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</si>
  <si>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</si>
  <si>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</si>
  <si>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</si>
  <si>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</si>
  <si>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</si>
  <si>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</si>
  <si>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</si>
  <si>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</si>
  <si>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</si>
  <si>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</si>
  <si>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</si>
  <si>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</si>
  <si>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</si>
  <si>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</si>
  <si>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</si>
  <si>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</si>
  <si>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</si>
  <si>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</si>
  <si>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</si>
  <si>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</si>
  <si>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</si>
  <si>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</si>
  <si>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</si>
  <si>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</si>
  <si>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</si>
  <si>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</si>
  <si>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</si>
  <si>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</si>
  <si>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</si>
  <si>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</si>
  <si>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</si>
  <si>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</si>
  <si>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</si>
  <si>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</si>
  <si>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</si>
  <si>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</si>
  <si>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</si>
  <si>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</si>
  <si>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</si>
  <si>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</si>
  <si>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</si>
  <si>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</si>
  <si>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</si>
  <si>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</si>
  <si>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</si>
  <si>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</si>
  <si>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</si>
  <si>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</si>
  <si>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</si>
  <si>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</si>
  <si>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</si>
  <si>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</si>
  <si>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</si>
  <si>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</si>
  <si>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</si>
  <si>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</si>
  <si>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</si>
  <si>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</si>
  <si>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</si>
  <si>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</si>
  <si>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</si>
  <si>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</si>
  <si>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</si>
  <si>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</si>
  <si>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</si>
  <si>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</si>
  <si>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</si>
  <si>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</si>
  <si>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</si>
  <si>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</si>
  <si>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</si>
  <si>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</si>
  <si>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</si>
  <si>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</si>
  <si>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</si>
  <si>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</si>
  <si>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</si>
  <si>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</si>
  <si>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</si>
  <si>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</si>
  <si>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</si>
  <si>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</si>
  <si>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</si>
  <si>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</si>
  <si>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</si>
  <si>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</si>
  <si>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</si>
  <si>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</si>
  <si>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</si>
  <si>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</si>
  <si>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</si>
  <si>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</si>
  <si>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</si>
  <si>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</si>
  <si>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</si>
  <si>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</si>
  <si>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</si>
  <si>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</si>
  <si>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</si>
  <si>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</si>
  <si>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</si>
  <si>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</si>
  <si>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</si>
  <si>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</si>
  <si>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</si>
  <si>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</si>
  <si>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</si>
  <si>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</si>
  <si>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</si>
  <si>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</si>
  <si>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</si>
  <si>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</si>
  <si>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</si>
  <si>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</si>
  <si>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</si>
  <si>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</si>
  <si>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</si>
  <si>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</si>
  <si>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</si>
  <si>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</si>
  <si>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</si>
  <si>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</si>
  <si>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</si>
  <si>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</si>
  <si>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</si>
  <si>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</si>
  <si>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</si>
  <si>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</si>
  <si>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</si>
  <si>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</si>
  <si>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</si>
  <si>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</si>
  <si>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</si>
  <si>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</si>
  <si>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</si>
  <si>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</si>
  <si>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</si>
  <si>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</si>
  <si>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</si>
  <si>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</si>
  <si>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</si>
  <si>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</si>
  <si>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</si>
  <si>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</si>
  <si>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</si>
  <si>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</si>
  <si>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</si>
  <si>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</si>
  <si>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</si>
  <si>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</si>
  <si>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</si>
  <si>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</si>
  <si>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</si>
  <si>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</si>
  <si>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</si>
  <si>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</si>
  <si>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</si>
  <si>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</si>
  <si>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</si>
  <si>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</si>
  <si>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</si>
  <si>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</si>
  <si>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</si>
  <si>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</si>
  <si>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</si>
  <si>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</si>
  <si>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</si>
  <si>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</si>
  <si>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</si>
  <si>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</si>
  <si>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</si>
  <si>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</si>
  <si>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</si>
  <si>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</si>
  <si>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</si>
  <si>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</si>
  <si>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</si>
  <si>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</si>
  <si>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</si>
  <si>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</si>
  <si>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</si>
  <si>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</si>
  <si>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</si>
  <si>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</si>
  <si>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</si>
  <si>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</si>
  <si>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</si>
  <si>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</si>
  <si>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</si>
  <si>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</si>
  <si>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</si>
  <si>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</si>
  <si>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</si>
  <si>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</si>
  <si>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</si>
  <si>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</si>
  <si>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</si>
  <si>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</si>
  <si>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</si>
  <si>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</si>
  <si>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</si>
  <si>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</si>
  <si>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</si>
  <si>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</si>
  <si>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</si>
  <si>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</si>
  <si>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</si>
  <si>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</si>
  <si>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</si>
  <si>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</si>
  <si>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</si>
  <si>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</si>
  <si>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</si>
  <si>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</si>
  <si>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</si>
  <si>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</si>
  <si>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</si>
  <si>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</si>
  <si>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</si>
  <si>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</si>
  <si>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</si>
  <si>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</si>
  <si>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</si>
  <si>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</si>
  <si>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</si>
  <si>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</si>
  <si>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</si>
  <si>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</si>
  <si>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</si>
  <si>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</si>
  <si>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</si>
  <si>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</si>
  <si>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</si>
  <si>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</si>
  <si>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</si>
  <si>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</si>
  <si>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</si>
  <si>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</si>
  <si>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</si>
  <si>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</si>
  <si>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</si>
  <si>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</si>
  <si>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</si>
  <si>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</si>
  <si>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</si>
  <si>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</si>
  <si>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</si>
  <si>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</si>
  <si>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</si>
  <si>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</si>
  <si>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</si>
  <si>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</si>
  <si>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</si>
  <si>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</si>
  <si>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</si>
  <si>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</si>
  <si>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</si>
  <si>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</si>
  <si>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</si>
  <si>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</si>
  <si>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</si>
  <si>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</si>
  <si>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</si>
  <si>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</si>
  <si>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</si>
  <si>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</si>
  <si>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</si>
  <si>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</si>
  <si>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</si>
  <si>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</si>
  <si>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</si>
  <si>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</si>
  <si>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</si>
  <si>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</si>
  <si>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</si>
  <si>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</si>
  <si>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</si>
  <si>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</si>
  <si>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</si>
  <si>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</si>
  <si>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</si>
  <si>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</si>
  <si>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</si>
  <si>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</si>
  <si>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</si>
  <si>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</si>
  <si>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</si>
  <si>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</si>
  <si>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</si>
  <si>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</si>
  <si>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</si>
  <si>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</si>
  <si>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</si>
  <si>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</si>
  <si>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</si>
  <si>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</si>
  <si>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</si>
  <si>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</si>
  <si>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</si>
  <si>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</si>
  <si>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</si>
  <si>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</si>
  <si>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</si>
  <si>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</si>
  <si>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</si>
  <si>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</si>
  <si>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</si>
  <si>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</si>
  <si>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</si>
  <si>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</si>
  <si>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</si>
  <si>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</si>
  <si>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</si>
  <si>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</si>
  <si>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</si>
  <si>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</si>
  <si>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</si>
  <si>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</si>
  <si>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</si>
  <si>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</si>
  <si>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</si>
  <si>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</si>
  <si>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</si>
  <si>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</si>
  <si>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</si>
  <si>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</si>
  <si>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</si>
  <si>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</si>
  <si>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</si>
  <si>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</si>
  <si>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</si>
  <si>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</si>
  <si>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</si>
  <si>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</si>
  <si>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</si>
  <si>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</si>
  <si>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</si>
  <si>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</si>
  <si>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</si>
  <si>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</si>
  <si>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</si>
  <si>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</si>
  <si>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</si>
  <si>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</si>
  <si>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</si>
  <si>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</si>
  <si>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</si>
  <si>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</si>
  <si>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</si>
  <si>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</si>
  <si>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</si>
  <si>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</si>
  <si>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</si>
  <si>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</si>
  <si>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</si>
  <si>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</si>
  <si>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</si>
  <si>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</si>
  <si>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</si>
  <si>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</si>
  <si>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</si>
  <si>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</si>
  <si>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</si>
  <si>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</si>
  <si>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</si>
  <si>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</si>
  <si>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</si>
  <si>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</si>
  <si>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</si>
  <si>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</si>
  <si>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</si>
  <si>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</si>
  <si>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</si>
  <si>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</si>
  <si>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</si>
  <si>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</si>
  <si>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</si>
  <si>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</si>
  <si>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</si>
  <si>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</si>
  <si>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</si>
  <si>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</si>
  <si>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</si>
  <si>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</si>
  <si>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</si>
  <si>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</si>
  <si>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</si>
  <si>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</si>
  <si>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</si>
  <si>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</si>
  <si>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</si>
  <si>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</si>
  <si>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</si>
  <si>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</si>
  <si>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</si>
  <si>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</si>
  <si>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</si>
  <si>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</si>
  <si>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</si>
  <si>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</si>
  <si>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</si>
  <si>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</si>
  <si>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</si>
  <si>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</si>
  <si>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</si>
  <si>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</si>
  <si>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</si>
  <si>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</si>
  <si>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</si>
  <si>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</si>
  <si>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</si>
  <si>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</si>
  <si>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</si>
  <si>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</si>
  <si>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</si>
  <si>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</si>
  <si>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</si>
  <si>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</si>
  <si>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</si>
  <si>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</si>
  <si>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</si>
  <si>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</si>
  <si>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</si>
  <si>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</si>
  <si>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</si>
  <si>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</si>
  <si>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</si>
  <si>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</si>
  <si>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</si>
  <si>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</si>
  <si>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</si>
  <si>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</si>
  <si>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</si>
  <si>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</si>
  <si>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</si>
  <si>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</si>
  <si>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</si>
  <si>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</si>
  <si>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</si>
  <si>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</si>
  <si>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</si>
  <si>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</si>
  <si>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</si>
  <si>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</si>
  <si>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</si>
  <si>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</si>
  <si>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</si>
  <si>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</si>
  <si>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</si>
  <si>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</si>
  <si>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</si>
  <si>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</si>
  <si>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</si>
  <si>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</si>
  <si>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</si>
  <si>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</si>
  <si>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</si>
  <si>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</si>
  <si>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</si>
  <si>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</si>
  <si>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</si>
  <si>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</si>
  <si>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</si>
  <si>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</si>
  <si>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</si>
  <si>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</si>
  <si>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</si>
  <si>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</si>
  <si>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</si>
  <si>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</si>
  <si>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</si>
  <si>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</si>
  <si>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</si>
  <si>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</si>
  <si>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</si>
  <si>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</si>
  <si>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</si>
  <si>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</si>
  <si>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</si>
  <si>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</si>
  <si>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</si>
  <si>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</si>
  <si>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</si>
  <si>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</si>
  <si>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</si>
  <si>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</si>
  <si>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</si>
  <si>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</si>
  <si>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</si>
  <si>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</si>
  <si>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</si>
  <si>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</si>
  <si>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</si>
  <si>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</si>
  <si>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</si>
  <si>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</si>
  <si>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</si>
  <si>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</si>
  <si>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</si>
  <si>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</si>
  <si>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</si>
  <si>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</si>
  <si>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</si>
  <si>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</si>
  <si>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</si>
  <si>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</si>
  <si>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</si>
  <si>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</si>
  <si>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</si>
  <si>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</si>
  <si>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</si>
  <si>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</si>
  <si>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</si>
  <si>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</si>
  <si>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</si>
  <si>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</si>
  <si>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</si>
  <si>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</si>
  <si>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</si>
  <si>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</si>
  <si>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</si>
  <si>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</si>
  <si>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</si>
  <si>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</si>
  <si>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</si>
  <si>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</si>
  <si>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</si>
  <si>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</si>
  <si>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</si>
  <si>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</si>
  <si>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</si>
  <si>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</si>
  <si>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</si>
  <si>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</si>
  <si>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</si>
  <si>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</si>
  <si>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</si>
  <si>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</si>
  <si>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</si>
  <si>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</si>
  <si>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</si>
  <si>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</si>
  <si>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</si>
  <si>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</si>
  <si>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</si>
  <si>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</si>
  <si>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</si>
  <si>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</si>
  <si>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</si>
  <si>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</si>
  <si>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</si>
  <si>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</si>
  <si>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</si>
  <si>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</si>
  <si>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</si>
  <si>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</si>
  <si>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</si>
  <si>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</si>
  <si>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</si>
  <si>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</si>
  <si>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</si>
  <si>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</si>
  <si>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</si>
  <si>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</si>
  <si>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</si>
  <si>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</si>
  <si>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</si>
  <si>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</si>
  <si>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</si>
  <si>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</si>
  <si>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</si>
  <si>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</si>
  <si>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</si>
  <si>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</si>
  <si>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</si>
  <si>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</si>
  <si>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</si>
  <si>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</si>
  <si>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</si>
  <si>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</si>
  <si>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</si>
  <si>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</si>
  <si>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</si>
  <si>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</si>
  <si>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</si>
  <si>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</si>
  <si>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</si>
  <si>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</si>
  <si>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</si>
  <si>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</si>
  <si>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</si>
  <si>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</si>
  <si>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</si>
  <si>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</si>
  <si>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</si>
  <si>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</si>
  <si>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</si>
  <si>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</si>
  <si>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</si>
  <si>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</si>
  <si>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</si>
  <si>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</si>
  <si>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</si>
  <si>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</si>
  <si>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</si>
  <si>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</si>
  <si>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</si>
  <si>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</si>
  <si>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</si>
  <si>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</si>
  <si>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</si>
  <si>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</si>
  <si>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</si>
  <si>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</si>
  <si>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</si>
  <si>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</si>
  <si>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</si>
  <si>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</si>
  <si>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</si>
  <si>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</si>
  <si>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</si>
  <si>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</si>
  <si>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</si>
  <si>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</si>
  <si>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</si>
  <si>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</si>
  <si>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</si>
  <si>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</si>
  <si>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</si>
  <si>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</si>
  <si>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</si>
  <si>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</si>
  <si>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</si>
  <si>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</si>
  <si>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</si>
  <si>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</si>
  <si>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</si>
  <si>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</si>
  <si>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</si>
  <si>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</si>
  <si>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</si>
  <si>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</si>
  <si>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</si>
  <si>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</si>
  <si>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</si>
  <si>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</si>
  <si>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</si>
  <si>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</si>
  <si>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</si>
  <si>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</si>
  <si>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</si>
  <si>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</si>
  <si>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</si>
  <si>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</si>
  <si>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</si>
  <si>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</si>
  <si>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</si>
  <si>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</si>
  <si>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</si>
  <si>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</si>
  <si>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</si>
  <si>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</si>
  <si>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</si>
  <si>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</si>
  <si>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</si>
  <si>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</si>
  <si>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</si>
  <si>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</si>
  <si>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</si>
  <si>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</si>
  <si>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</si>
  <si>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</si>
  <si>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</si>
  <si>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</si>
  <si>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</si>
  <si>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</si>
  <si>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</si>
  <si>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</si>
  <si>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</si>
  <si>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</si>
  <si>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</si>
  <si>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</si>
  <si>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</si>
  <si>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</si>
  <si>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</si>
  <si>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</si>
  <si>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</si>
  <si>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</si>
  <si>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</si>
  <si>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</si>
  <si>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</si>
  <si>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</si>
  <si>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</si>
  <si>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</si>
  <si>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</si>
  <si>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</si>
  <si>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</si>
  <si>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</si>
  <si>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</si>
  <si>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</si>
  <si>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</si>
  <si>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</si>
  <si>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</si>
  <si>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</si>
  <si>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</si>
  <si>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</si>
  <si>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</si>
  <si>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</si>
  <si>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</si>
  <si>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</si>
  <si>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</si>
  <si>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</si>
  <si>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</si>
  <si>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</si>
  <si>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</si>
  <si>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</si>
  <si>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</si>
  <si>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</si>
  <si>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</si>
  <si>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</si>
  <si>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</si>
  <si>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</si>
  <si>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</si>
  <si>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</si>
  <si>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</si>
  <si>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</si>
  <si>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</si>
  <si>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</si>
  <si>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</si>
  <si>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</si>
  <si>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</si>
  <si>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</si>
  <si>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</si>
  <si>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</si>
  <si>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</si>
  <si>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</si>
  <si>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</si>
  <si>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</si>
  <si>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</si>
  <si>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</si>
  <si>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</si>
  <si>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</si>
  <si>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</si>
  <si>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</si>
  <si>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</si>
  <si>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</si>
  <si>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</si>
  <si>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</si>
  <si>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</si>
  <si>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</si>
  <si>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</si>
  <si>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</si>
  <si>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</si>
  <si>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</si>
  <si>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</si>
  <si>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</si>
  <si>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</si>
  <si>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</si>
  <si>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</si>
  <si>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</si>
  <si>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</si>
  <si>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</si>
  <si>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</si>
  <si>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</si>
  <si>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</si>
  <si>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</si>
  <si>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</si>
  <si>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</si>
  <si>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</si>
  <si>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</si>
  <si>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</si>
  <si>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</si>
  <si>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</si>
  <si>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</si>
  <si>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</si>
  <si>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</si>
  <si>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</si>
  <si>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</si>
  <si>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</si>
  <si>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</si>
  <si>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</si>
  <si>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</si>
  <si>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</si>
  <si>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</si>
  <si>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</si>
  <si>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</si>
  <si>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</si>
  <si>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</si>
  <si>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</si>
  <si>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</si>
  <si>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</si>
  <si>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</si>
  <si>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</si>
  <si>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</si>
  <si>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</si>
  <si>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</si>
  <si>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</si>
  <si>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</si>
  <si>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</si>
  <si>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</si>
  <si>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</si>
  <si>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</si>
  <si>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</si>
  <si>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</si>
  <si>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</si>
  <si>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</si>
  <si>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</si>
  <si>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</si>
  <si>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</si>
  <si>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</si>
  <si>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</si>
  <si>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</si>
  <si>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</si>
  <si>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</si>
  <si>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</si>
  <si>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</si>
  <si>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</si>
  <si>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</si>
  <si>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</si>
  <si>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</si>
  <si>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</si>
  <si>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</si>
  <si>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</si>
  <si>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</si>
  <si>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</si>
  <si>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</si>
  <si>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</si>
  <si>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</si>
  <si>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</si>
  <si>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</si>
  <si>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</si>
  <si>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</si>
  <si>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</si>
  <si>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</si>
  <si>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</si>
  <si>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</si>
  <si>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</si>
  <si>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</si>
  <si>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</si>
  <si>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</si>
  <si>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</si>
  <si>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</si>
  <si>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</si>
  <si>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</si>
  <si>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</si>
  <si>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</si>
  <si>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</si>
  <si>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</si>
  <si>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</si>
  <si>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</si>
  <si>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</si>
  <si>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</si>
  <si>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</si>
  <si>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</si>
  <si>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</si>
  <si>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</si>
  <si>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</si>
  <si>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</si>
  <si>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</si>
  <si>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</si>
  <si>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</si>
  <si>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</si>
  <si>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</si>
  <si>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</si>
  <si>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</si>
  <si>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</si>
  <si>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</si>
  <si>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</si>
  <si>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</si>
  <si>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</si>
  <si>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</si>
  <si>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</si>
  <si>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</si>
  <si>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</si>
  <si>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</si>
  <si>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</si>
  <si>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</si>
  <si>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</si>
  <si>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</si>
  <si>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</si>
  <si>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</si>
  <si>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</si>
  <si>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</si>
  <si>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</si>
  <si>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</si>
  <si>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</si>
  <si>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</si>
  <si>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</si>
  <si>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</si>
  <si>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</si>
  <si>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</si>
  <si>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</si>
  <si>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</si>
  <si>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</si>
  <si>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</si>
  <si>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</si>
  <si>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</si>
  <si>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</si>
  <si>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</si>
  <si>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</si>
  <si>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</si>
  <si>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</si>
  <si>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</si>
  <si>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</si>
  <si>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</si>
  <si>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</si>
  <si>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</si>
  <si>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</si>
  <si>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</si>
  <si>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</si>
  <si>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</si>
  <si>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</si>
  <si>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</si>
  <si>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</si>
  <si>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</si>
  <si>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</si>
  <si>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</si>
  <si>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</si>
  <si>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</si>
  <si>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</si>
  <si>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</si>
  <si>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</si>
  <si>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</si>
  <si>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</si>
  <si>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</si>
  <si>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</si>
  <si>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</si>
  <si>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</si>
  <si>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</si>
  <si>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</si>
  <si>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</si>
  <si>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</si>
  <si>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</si>
  <si>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</si>
  <si>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</si>
  <si>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</si>
  <si>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</si>
  <si>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</si>
  <si>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</si>
  <si>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</si>
  <si>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</si>
  <si>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</si>
  <si>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</si>
  <si>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</si>
  <si>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</si>
  <si>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</si>
  <si>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</si>
  <si>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</si>
  <si>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</si>
  <si>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</si>
  <si>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</si>
  <si>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</si>
  <si>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</si>
  <si>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</si>
  <si>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</si>
  <si>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</si>
  <si>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</si>
  <si>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</si>
  <si>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</si>
  <si>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</si>
  <si>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</si>
  <si>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</si>
  <si>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</si>
  <si>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</si>
  <si>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</si>
  <si>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</si>
  <si>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</si>
  <si>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</si>
  <si>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</si>
  <si>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</si>
  <si>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</si>
  <si>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</si>
  <si>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</si>
  <si>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</si>
  <si>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</si>
  <si>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</si>
  <si>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</si>
  <si>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</si>
  <si>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</si>
  <si>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</si>
  <si>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</si>
  <si>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</si>
  <si>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</si>
  <si>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</si>
  <si>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</si>
  <si>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</si>
  <si>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</si>
  <si>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</si>
  <si>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</si>
  <si>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</si>
  <si>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</si>
  <si>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</si>
  <si>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</si>
  <si>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</si>
  <si>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</si>
  <si>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</si>
  <si>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</si>
  <si>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</si>
  <si>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</si>
  <si>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</si>
  <si>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</si>
  <si>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</si>
  <si>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</si>
  <si>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</si>
  <si>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</si>
  <si>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</si>
  <si>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</si>
  <si>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</si>
  <si>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</si>
  <si>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</si>
  <si>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</si>
  <si>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</si>
  <si>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</si>
  <si>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</si>
  <si>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</si>
  <si>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</si>
  <si>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</si>
  <si>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</si>
  <si>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</si>
  <si>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</si>
  <si>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</si>
  <si>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</si>
  <si>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</si>
  <si>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</si>
  <si>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</si>
  <si>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</si>
  <si>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</si>
  <si>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</si>
  <si>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</si>
  <si>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</si>
  <si>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</si>
  <si>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</si>
  <si>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</si>
  <si>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</si>
  <si>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</si>
  <si>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</si>
  <si>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</si>
  <si>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</si>
  <si>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</si>
  <si>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</si>
  <si>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</si>
  <si>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</si>
  <si>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</si>
  <si>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</si>
  <si>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</si>
  <si>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</si>
  <si>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</si>
  <si>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</si>
  <si>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</si>
  <si>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</si>
  <si>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</si>
  <si>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</si>
  <si>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</si>
  <si>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</si>
  <si>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</si>
  <si>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</si>
  <si>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</si>
  <si>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</si>
  <si>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</si>
  <si>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</si>
  <si>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</si>
  <si>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</si>
  <si>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</si>
  <si>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</si>
  <si>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</si>
  <si>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</si>
  <si>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</si>
  <si>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</si>
  <si>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</si>
  <si>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</si>
  <si>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</si>
  <si>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</si>
  <si>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</si>
  <si>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</si>
  <si>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</si>
  <si>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</si>
  <si>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</si>
  <si>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</si>
  <si>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</si>
  <si>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</si>
  <si>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</si>
  <si>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</si>
  <si>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</si>
  <si>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</si>
  <si>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</si>
  <si>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</si>
  <si>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</si>
  <si>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</si>
  <si>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</si>
  <si>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</si>
  <si>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</si>
  <si>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</si>
  <si>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</si>
  <si>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</si>
  <si>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</si>
  <si>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</si>
  <si>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</si>
  <si>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</si>
  <si>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</si>
  <si>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</si>
  <si>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</si>
  <si>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</si>
  <si>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</si>
  <si>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</si>
  <si>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</si>
  <si>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</si>
  <si>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</si>
  <si>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</si>
  <si>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</si>
  <si>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</si>
  <si>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</si>
  <si>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</si>
  <si>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</si>
  <si>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</si>
  <si>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</si>
  <si>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</si>
  <si>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</si>
  <si>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</si>
  <si>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</si>
  <si>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</si>
  <si>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</si>
  <si>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</si>
  <si>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</si>
  <si>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</si>
  <si>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</si>
  <si>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</si>
  <si>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</si>
  <si>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</si>
  <si>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</si>
  <si>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</si>
  <si>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</si>
  <si>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</si>
  <si>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</si>
  <si>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</si>
  <si>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</si>
  <si>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</si>
  <si>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</si>
  <si>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</si>
  <si>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</si>
  <si>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</si>
  <si>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</si>
  <si>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</si>
  <si>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</si>
  <si>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</si>
  <si>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</si>
  <si>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</si>
  <si>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</si>
  <si>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</si>
  <si>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</si>
  <si>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</si>
  <si>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</si>
  <si>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</si>
  <si>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</si>
  <si>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</si>
  <si>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</si>
  <si>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</si>
  <si>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</si>
  <si>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</si>
  <si>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</si>
  <si>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</si>
  <si>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</si>
  <si>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</si>
  <si>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</si>
  <si>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</si>
  <si>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</si>
  <si>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</si>
  <si>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</si>
  <si>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</si>
  <si>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</si>
  <si>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</si>
  <si>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</si>
  <si>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</si>
  <si>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</si>
  <si>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</si>
  <si>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</si>
  <si>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</si>
  <si>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</si>
  <si>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</si>
  <si>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</si>
  <si>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</si>
  <si>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</si>
  <si>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</si>
  <si>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</si>
  <si>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</si>
  <si>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</si>
  <si>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</si>
  <si>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</si>
  <si>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</si>
  <si>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</si>
  <si>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</si>
  <si>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</si>
  <si>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</si>
  <si>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</si>
  <si>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</si>
  <si>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</si>
  <si>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</si>
  <si>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</si>
  <si>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</si>
  <si>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</si>
  <si>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</si>
  <si>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</si>
  <si>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</si>
  <si>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</si>
  <si>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</si>
  <si>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</si>
  <si>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</si>
  <si>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</si>
  <si>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</si>
  <si>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</si>
  <si>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</si>
  <si>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</si>
  <si>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</si>
  <si>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</si>
  <si>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</si>
  <si>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</si>
  <si>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</si>
  <si>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</si>
  <si>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</si>
  <si>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</si>
  <si>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</si>
  <si>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</si>
  <si>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</si>
  <si>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</si>
  <si>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</si>
  <si>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</si>
  <si>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</si>
  <si>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</si>
  <si>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</si>
  <si>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</si>
  <si>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</si>
  <si>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</si>
  <si>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</si>
  <si>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</si>
  <si>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</si>
  <si>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</si>
  <si>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</si>
  <si>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</si>
  <si>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sceco black outage at area &amp; team saving hub site</t>
  </si>
  <si>
    <t>PCM-20251128-00000279</t>
  </si>
  <si>
    <t>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</si>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</sst>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326.3674670138862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45989.315892939812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45989.315892939812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45989.315892939812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45989.315892939812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45989.315892939812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45989.315892939812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45989.315892939812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45989.315892939812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45989.315892939812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45989.315892939812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45989.315892939812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45989.315892939812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45989.315892939812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45989.315892939812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45989.315892939812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45989.315892939812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45989.315892939812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45989.315892939812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45989.315892939812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45989.315892939812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45989.315892939812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45989.315892939812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45989.315892939812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45989.315892939812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45989.315892939812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45989.315892939812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45989.315892939812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45989.315892939812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45989.315892939812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45989.315892939812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45989.315892939812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45989.315892939812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45989.315892939812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45989.315892939812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45989.315892939812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45989.315892939812</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45989.315892939812</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45989.315892939812</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92DB8DB5-7BBE-4C8E-BEA8-9410A6BD741F}"/>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tabSelected="1" workbookViewId="0">
      <pane ySplit="1" topLeftCell="A2" activePane="bottomLeft" state="frozen"/>
      <selection pane="bottomLeft" activeCell="K9" sqref="K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164.31605497685086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4.9284739583308692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0.67508275462751044</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1</v>
      </c>
      <c r="D6" s="18" t="s">
        <v>25887</v>
      </c>
      <c r="E6" s="99" t="s">
        <v>39021</v>
      </c>
      <c r="F6" s="100">
        <v>45989.30296296296</v>
      </c>
      <c r="G6" s="101">
        <f ca="1">IFERROR(NOW()-F6,"-")</f>
        <v>1.2929976852319669E-2</v>
      </c>
      <c r="H6" s="100">
        <v>45989.298101851855</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45989.315892939812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45989.315892939812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45989.315892939812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45989.315892939812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45989.315892939812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45989.315892939812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45989.315892939812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45989.315892939812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45989.315892939812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45989.315892939812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45989.315892939812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45989.315892939812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45989.315892939812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45989.315892939812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45989.315892939812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45989.315892939812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45989.315892939812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45989.315892939812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45989.315892939812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45989.315892939812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45989.315892939812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45989.315892939812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45989.315892939812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45989.315892939812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45989.315892939812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45989.315892939812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45989.315892939812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45989.315892939812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45989.315892939812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45989.315892939812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45989.315892939812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45989.315892939812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45989.315892939812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45989.315892939812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45989.315892939812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45989.315892939812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45989.315892939812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45989.315892939812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45989.315892939812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45989.315892939812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45989.315892939812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45989.315892939812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45989.315892939812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45989.315892939812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45989.315892939812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45989.315892939812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45989.315892939812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45989.315892939812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45989.315892939812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45989.315892939812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45989.315892939812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45989.315892939812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45989.315892939812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45989.315892939812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45989.315892939812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45989.315892939812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45989.315892939812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45989.315892939812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45989.315892939812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45989.315892939812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45989.315892939812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45989.315892939812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45989.315892939812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45989.315892939812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45989.315892939812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45989.315892939812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45989.315892939812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45989.315892939812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45989.315892939812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45989.315892939812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45989.315892939812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45989.315892939812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45989.315892939812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45989.315892939812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45989.315892939812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45989.315892939812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45989.315892939812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45989.315892939812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45989.315892939812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45989.315892939812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45989.315892939812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45989.315892939812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t="s">
        <v>39115</v>
      </c>
      <c r="B2" s="58" t="str">
        <f>IFERROR(VLOOKUP(D2,DB!A:K,11,0),"")</f>
        <v>R3</v>
      </c>
      <c r="C2" s="18">
        <v>1</v>
      </c>
      <c r="D2" s="58" t="s">
        <v>28099</v>
      </c>
      <c r="E2" s="18" t="s">
        <v>39021</v>
      </c>
      <c r="F2" s="20">
        <v>45989.307858796295</v>
      </c>
      <c r="G2" s="21">
        <f t="shared" ref="G2:G42" ca="1" si="0">IFERROR(NOW()-F2,"-")</f>
        <v>8.0341435168520547E-3</v>
      </c>
      <c r="H2" s="22">
        <v>45989.302442129629</v>
      </c>
      <c r="I2" s="19" t="str">
        <f>IFERROR(VLOOKUP(D2,DB!A:F,6,0),"")</f>
        <v>SCECO</v>
      </c>
      <c r="J2" s="18" t="str">
        <f>IFERROR(VLOOKUP(D2,DB!A:G,7,0),"")</f>
        <v>Dead</v>
      </c>
      <c r="K2" s="42" t="s">
        <v>39116</v>
      </c>
      <c r="L2" s="23" t="str">
        <f>IFERROR(VLOOKUP(D2,DB!A:I,9,0),"")</f>
        <v>Latis</v>
      </c>
    </row>
    <row r="3" spans="1:13" ht="15" customHeight="1">
      <c r="A3" s="19"/>
      <c r="B3" s="58" t="str">
        <f>IFERROR(VLOOKUP(D3,DB!A:K,11,0),"")</f>
        <v/>
      </c>
      <c r="C3" s="18"/>
      <c r="D3" s="147"/>
      <c r="E3" s="18"/>
      <c r="F3" s="20"/>
      <c r="G3" s="21">
        <f t="shared" ca="1" si="0"/>
        <v>45989.315892939812</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45989.315892939812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45989.315892939812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45989.315892939812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45989.315892939812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45989.315892939812</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45989.315892939812</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45989.315892939812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45989.315892939812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45989.315892939812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45989.315892939812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45989.315892939812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45989.315892939812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45989.315892939812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45989.315892939812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45989.315892939812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45989.315892939812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45989.315892939812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45989.315892939812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45989.315892939812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45989.315892939812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45989.315892939812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45989.315892939812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45989.315892939812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45989.315892939812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45989.315892939812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45989.315892939812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45989.315892939812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45989.315892939812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45989.315892939812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45989.315892939812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45989.315892939812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45989.315892939812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45989.315892939812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45989.315892939812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45989.315892939812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45989.315892939812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45989.315892939812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45989.315892939812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45989.315892939812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45989.315892939812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45989.315892939812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45989.315892939812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45989.315892939812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45989.315892939812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45989.315892939812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45989.315892939812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45989.315892939812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45989.315892939812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45989.315892939812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45989.315892939812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45989.315892939812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45989.315892939812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45989.315892939812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45989.315892939812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45989.315892939812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45989.315892939812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45989.315892939812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45989.315892939812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45989.315892939812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45989.315892939812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45989.315892939812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45989.315892939812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45989.315892939812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45989.315892939812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45989.315892939812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45989.315892939812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45989.315892939812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45989.315892939812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45989.315892939812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45989.315892939812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45989.315892939812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45989.315892939812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45989.315892939812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45989.315892939812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45989.315892939812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45989.315892939812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45989.315892939812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45989.315892939812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45989.315892939812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45989.315892939812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45989.315892939812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45989.315892939812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45989.315892939812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45989.315892939812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45989.315892939812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45989.315892939812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45989.315892939812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45989.315892939812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45989.315892939812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45989.315892939812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45989.315892939812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45989.315892939812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45989.315892939812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45989.315892939812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45989.315892939812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45989.315892939812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45989.315892939812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45989.315892939812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45989.315892939812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45989.315892939812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45989.315892939812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45989.315892939812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45989.315892939812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45989.315892939812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45989.315892939812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45989.315892939812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45989.315892939812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45989.315892939812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45989.315892939812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45989.315892939812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45989.315892939812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45989.315892939812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45989.315892939812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45989.315892939812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45989.315892939812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45989.315892939812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45989.315892939812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45989.315892939812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45989.315892939812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45989.315892939812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45989.315892939812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45989.315892939812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45989.315892939812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45989.315892939812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45989.315892939812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45989.315892939812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45989.315892939812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45989.315892939812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45989.315892939812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45989.315892939812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45989.315892939812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45989.315892939812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45989.315892939812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45989.315892939812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45989.315892939812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45989.315892939812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45989.315892939812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45989.315892939812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45989.315892939812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45989.315892939812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45989.315892939812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45989.315892939812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45989.315892939812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45989.315892939812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45989.315892939812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45989.315892939812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45989.315892939812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45989.315892939812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45989.315892939812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45989.315892939812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45989.315892939812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45989.315892939812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45989.315892939812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45989.315892939812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45989.315892939812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45989.315892939812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45989.315892939812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45989.315892939812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45989.315892939812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45989.315892939812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45989.315892939812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45989.315892939812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45989.315892939812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45989.315892939812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45989.315892939812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45989.315892939812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45989.315892939812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45989.315892939812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45989.315892939812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45989.315892939812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45989.315892939812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45989.315892939812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45989.315892939812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45989.315892939812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45989.315892939812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45989.315892939812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45989.315892939812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45989.315892939812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45989.315892939812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45989.315892939812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45989.315892939812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45989.315892939812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45989.315892939812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45989.315892939812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45989.315892939812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45989.315892939812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45989.315892939812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45989.315892939812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45989.315892939812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45989.315892939812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45989.315892939812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45989.315892939812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45989.315892939812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45989.315892939812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45989.315892939812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45989.315892939812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45989.315892939812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45989.315892939812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45989.315892939812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45989.315892939812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45989.315892939812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45989.315892939812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45989.315892939812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45989.315892939812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45989.315892939812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45989.315892939812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45989.315892939812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45989.315892939812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45989.315892939812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45989.315892939812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45989.315892939812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45989.315892939812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45989.315892939812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45989.315892939812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45989.315892939812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45989.315892939812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45989.315892939812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45989.315892939812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45989.315892939812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45989.315892939812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45989.315892939812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45989.315892939812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45989.315892939812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45989.315892939812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45989.315892939812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45989.315892939812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45989.315892939812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45989.315892939812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45989.315892939812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45989.315892939812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45989.315892939812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45989.315892939812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45989.315892939812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45989.315892939812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45989.315892939812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45989.315892939812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45989.315892939812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45989.315892939812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45989.315892939812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45989.315892939812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45989.315892939812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45989.315892939812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45989.315892939812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45989.315892939812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45989.315892939812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45989.315892939812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45989.315892939812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45989.315892939812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45989.315892939812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45989.315892939812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45989.315892939812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45989.315892939812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45989.315892939812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45989.315892939812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45989.315892939812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45989.315892939812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45989.315892939812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45989.315892939812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45989.315892939812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45989.315892939812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45989.315892939812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45989.315892939812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45989.315892939812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45989.315892939812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45989.315892939812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45989.315892939812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45989.315892939812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45989.315892939812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45989.315892939812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45989.315892939812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45989.315892939812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45989.315892939812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45989.315892939812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45989.315892939812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45989.315892939812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45989.315892939812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45989.315892939812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45989.315892939812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45989.315892939812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45989.315892939812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45989.315892939812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45989.315892939812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45989.315892939812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45989.315892939812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45989.315892939812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45989.315892939812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45989.315892939812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45989.315892939812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45989.315892939812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45989.315892939812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45989.315892939812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45989.315892939812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45989.315892939812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45989.315892939812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45989.315892939812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45989.315892939812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45989.315892939812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45989.315892939812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45989.315892939812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45989.315892939812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45989.315892939812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45989.315892939812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45989.315892939812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45989.315892939812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45989.315892939812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45989.315892939812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45989.315892939812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45989.315892939812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45989.315892939812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45989.315892939812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45989.315892939812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45989.315892939812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45989.315892939812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45989.315892939812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45989.315892939812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45989.315892939812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45989.315892939812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45989.315892939812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45989.315892939812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45989.315892939812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45989.315892939812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45989.315892939812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45989.315892939812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45989.315892939812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45989.315892939812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45989.315892939812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45989.315892939812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45989.315892939812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45989.315892939812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45989.315892939812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45989.315892939812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45989.315892939812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45989.315892939812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45989.315892939812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45989.315892939812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45989.315892939812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45989.315892939812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45989.315892939812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45989.315892939812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45989.315892939812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45989.315892939812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45989.315892939812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45989.315892939812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45989.315892939812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45989.315892939812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45989.315892939812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45989.315892939812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45989.315892939812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45989.315892939812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45989.315892939812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45989.315892939812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45989.315892939812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45989.315892939812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45989.315892939812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45989.315892939812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45989.315892939812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45989.315892939812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45989.315892939812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45989.315892939812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45989.315892939812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45989.315892939812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45989.315892939812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45989.315892939812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45989.315892939812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45989.315892939812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45989.315892939812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45989.315892939812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45989.315892939812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45989.315892939812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45989.315892939812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45989.315892939812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45989.315892939812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45989.315892939812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45989.315892939812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45989.315892939812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45989.315892939812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45989.315892939812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45989.315892939812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45989.315892939812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45989.315892939812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45989.315892939812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45989.315892939812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45989.315892939812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45989.315892939812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45989.315892939812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45989.315892939812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45989.315892939812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45989.315892939812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45989.315892939812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45989.315892939812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45989.315892939812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45989.315892939812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45989.315892939812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45989.315892939812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45989.315892939812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45989.315892939812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45989.315892939812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45989.315892939812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45989.315892939812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45989.315892939812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45989.315892939812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45989.315892939812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45989.315892939812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45989.315892939812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45989.315892939812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45989.315892939812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45989.315892939812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45989.315892939812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45989.315892939812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45989.315892939812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45989.315892939812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45989.315892939812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45989.315892939812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45989.315892939812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45989.315892939812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45989.315892939812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45989.315892939812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45989.315892939812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45989.315892939812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45989.315892939812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45989.315892939812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45989.315892939812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45989.315892939812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45989.315892939812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45989.315892939812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45989.315892939812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45989.315892939812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45989.315892939812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45989.315892939812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45989.315892939812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45989.315892939812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45989.315892939812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45989.315892939812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45989.315892939812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45989.315892939812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45989.315892939812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45989.315892939812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45989.315892939812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45989.315892939812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45989.315892939812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45989.315892939812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45989.315892939812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45989.315892939812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45989.315892939812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45989.315892939812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45989.315892939812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45989.315892939812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45989.315892939812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45989.315892939812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45989.315892939812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45989.315892939812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45989.315892939812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45989.315892939812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45989.315892939812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45989.315892939812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45989.315892939812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45989.315892939812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45989.315892939812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45989.315892939812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45989.315892939812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45989.315892939812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45989.315892939812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45989.315892939812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45989.315892939812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45989.315892939812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45989.315892939812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45989.315892939812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45989.315892939812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45989.315892939812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45989.315892939812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45989.315892939812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45989.315892939812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45989.315892939812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45989.315892939812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45989.315892939812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45989.315892939812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45989.315892939812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45989.315892939812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45989.315892939812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45989.315892939812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45989.315892939812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45989.315892939812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45989.315892939812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45989.315892939812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45989.315892939812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45989.315892939812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45989.315892939812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45989.315892939812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45989.315892939812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45989.315892939812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45989.315892939812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45989.315892939812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45989.315892939812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45989.315892939812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45989.315892939812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45989.315892939812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45989.315892939812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45989.315892939812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45989.315892939812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45989.315892939812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45989.315892939812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45989.315892939812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45989.315892939812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45989.315892939812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45989.315892939812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45989.315892939812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45989.315892939812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45989.315892939812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45989.315892939812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45989.315892939812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45989.315892939812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45989.315892939812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45989.315892939812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45989.315892939812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45989.315892939812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45989.315892939812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45989.315892939812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45989.315892939812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45989.315892939812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45989.315892939812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45989.315892939812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45989.315892939812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45989.315892939812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45989.315892939812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45989.315892939812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45989.315892939812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45989.315892939812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45989.315892939812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45989.315892939812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45989.315892939812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45989.315892939812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45989.315892939812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45989.315892939812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45989.315892939812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45989.315892939812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45989.315892939812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45989.315892939812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45989.315892939812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45989.315892939812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45989.315892939812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45989.315892939812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45989.315892939812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45989.315892939812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45989.315892939812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45989.315892939812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45989.315892939812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45989.315892939812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45989.315892939812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45989.315892939812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45989.315892939812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45989.315892939812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45989.315892939812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45989.315892939812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45989.315892939812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45989.315892939812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45989.315892939812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45989.315892939812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45989.315892939812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45989.315892939812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45989.315892939812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45989.315892939812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45989.315892939812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45989.315892939812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45989.315892939812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45989.315892939812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45989.315892939812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45989.315892939812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45989.315892939812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45989.315892939812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45989.315892939812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45989.315892939812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45989.315892939812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45989.315892939812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45989.315892939812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45989.315892939812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45989.315892939812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45989.315892939812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45989.315892939812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45989.315892939812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45989.315892939812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45989.315892939812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45989.315892939812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45989.315892939812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45989.315892939812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45989.315892939812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45989.315892939812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45989.315892939812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45989.315892939812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45989.315892939812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45989.315892939812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45989.315892939812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45989.315892939812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45989.315892939812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45989.315892939812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45989.315892939812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45989.315892939812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45989.315892939812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45989.315892939812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45989.315892939812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45989.315892939812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45989.315892939812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45989.315892939812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45989.315892939812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45989.315892939812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45989.315892939812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45989.315892939812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45989.315892939812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45989.315892939812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45989.315892939812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45989.315892939812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45989.315892939812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45989.315892939812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45989.315892939812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45989.315892939812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45989.315892939812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45989.315892939812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45989.315892939812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45989.315892939812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45989.315892939812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45989.315892939812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45989.315892939812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45989.315892939812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45989.315892939812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45989.315892939812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45989.315892939812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45989.315892939812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45989.315892939812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45989.315892939812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45989.315892939812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45989.315892939812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45989.315892939812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45989.315892939812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45989.315892939812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45989.315892939812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45989.315892939812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45989.315892939812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45989.315892939812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45989.315892939812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45989.315892939812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45989.315892939812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45989.315892939812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45989.315892939812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45989.315892939812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45989.315892939812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45989.315892939812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45989.315892939812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45989.315892939812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45989.315892939812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45989.315892939812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45989.315892939812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45989.315892939812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45989.315892939812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45989.315892939812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45989.315892939812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45989.315892939812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45989.315892939812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45989.315892939812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45989.315892939812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45989.315892939812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45989.315892939812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45989.315892939812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45989.315892939812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45989.315892939812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45989.315892939812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45989.315892939812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45989.315892939812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45989.315892939812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45989.315892939812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45989.315892939812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45989.315892939812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45989.315892939812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45989.315892939812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45989.315892939812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45989.315892939812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45989.315892939812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45989.315892939812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45989.315892939812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45989.315892939812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45989.315892939812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45989.315892939812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45989.315892939812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45989.315892939812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45989.315892939812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45989.315892939812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45989.315892939812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45989.315892939812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45989.315892939812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45989.315892939812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45989.315892939812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45989.315892939812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45989.315892939812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45989.315892939812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45989.315892939812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45989.315892939812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45989.315892939812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45989.315892939812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45989.315892939812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45989.315892939812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45989.315892939812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45989.315892939812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45989.315892939812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45989.315892939812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45989.315892939812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45989.315892939812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45989.315892939812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45989.315892939812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45989.315892939812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45989.315892939812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45989.315892939812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45989.315892939812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45989.315892939812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45989.315892939812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45989.315892939812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45989.315892939812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45989.315892939812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45989.315892939812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45989.315892939812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45989.315892939812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45989.315892939812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45989.315892939812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45989.315892939812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45989.315892939812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45989.315892939812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45989.315892939812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45989.315892939812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45989.315892939812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45989.315892939812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45989.315892939812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45989.315892939812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45989.315892939812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45989.315892939812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45989.315892939812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45989.315892939812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45989.315892939812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45989.315892939812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45989.315892939812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45989.315892939812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45989.315892939812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45989.315892939812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45989.315892939812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45989.315892939812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45989.315892939812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45989.315892939812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45989.315892939812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45989.315892939812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45989.315892939812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45989.315892939812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45989.315892939812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45989.315892939812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45989.315892939812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45989.315892939812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45989.315892939812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45989.315892939812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45989.315892939812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45989.315892939812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45989.315892939812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45989.315892939812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45989.315892939812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45989.315892939812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45989.315892939812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45989.315892939812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45989.315892939812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45989.315892939812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45989.315892939812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45989.315892939812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45989.315892939812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45989.315892939812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45989.315892939812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45989.315892939812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45989.315892939812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45989.315892939812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45989.315892939812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45989.315892939812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45989.315892939812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45989.315892939812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45989.315892939812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45989.315892939812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45989.315892939812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45989.315892939812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45989.315892939812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45989.315892939812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45989.315892939812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45989.315892939812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45989.315892939812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45989.315892939812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45989.315892939812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45989.315892939812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45989.315892939812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45989.315892939812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45989.315892939812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45989.315892939812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45989.315892939812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45989.315892939812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45989.315892939812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45989.315892939812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45989.315892939812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45989.315892939812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45989.315892939812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45989.315892939812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45989.315892939812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45989.315892939812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45989.315892939812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45989.315892939812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45989.315892939812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45989.315892939812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45989.315892939812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45989.315892939812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45989.315892939812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45989.315892939812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45989.315892939812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45989.315892939812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45989.315892939812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45989.315892939812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45989.315892939812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45989.315892939812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45989.315892939812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45989.315892939812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45989.315892939812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45989.315892939812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45989.315892939812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45989.315892939812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45989.315892939812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45989.315892939812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45989.315892939812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45989.315892939812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45989.315892939812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45989.315892939812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45989.315892939812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45989.315892939812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45989.315892939812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45989.315892939812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45989.315892939812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45989.315892939812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45989.315892939812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45989.315892939812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45989.315892939812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45989.315892939812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45989.315892939812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45989.315892939812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45989.315892939812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45989.315892939812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45989.315892939812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45989.315892939812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45989.315892939812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45989.315892939812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45989.315892939812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45989.315892939812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45989.315892939812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45989.315892939812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45989.315892939812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45989.315892939812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45989.315892939812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45989.315892939812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45989.315892939812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45989.315892939812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45989.315892939812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45989.315892939812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45989.315892939812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45989.315892939812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45989.315892939812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45989.315892939812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45989.315892939812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45989.315892939812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45989.315892939812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45989.315892939812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45989.315892939812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45989.315892939812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45989.315892939812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45989.315892939812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45989.315892939812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45989.315892939812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45989.315892939812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45989.315892939812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45989.315892939812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45989.315892939812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45989.315892939812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45989.315892939812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45989.315892939812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45989.315892939812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45989.315892939812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45989.315892939812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45989.315892939812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45989.315892939812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45989.315892939812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45989.315892939812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45989.315892939812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45989.315892939812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45989.315892939812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45989.315892939812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45989.315892939812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45989.315892939812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45989.315892939812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45989.315892939812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45989.315892939812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45989.315892939812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45989.315892939812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45989.315892939812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45989.315892939812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45989.315892939812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45989.315892939812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45989.315892939812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45989.315892939812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45989.315892939812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45989.315892939812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45989.315892939812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45989.315892939812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45989.315892939812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45989.315892939812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45989.315892939812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45989.315892939812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45989.315892939812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45989.315892939812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45989.315892939812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45989.315892939812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45989.315892939812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45989.315892939812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45989.315892939812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45989.315892939812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45989.315892939812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45989.315892939812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45989.315892939812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45989.315892939812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45989.315892939812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45989.315892939812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45989.315892939812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45989.315892939812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45989.315892939812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45989.315892939812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45989.315892939812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45989.315892939812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45989.315892939812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45989.315892939812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45989.315892939812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45989.315892939812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45989.315892939812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45989.315892939812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45989.315892939812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45989.315892939812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45989.315892939812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45989.315892939812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45989.315892939812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45989.315892939812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45989.315892939812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45989.315892939812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45989.315892939812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45989.315892939812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45989.315892939812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45989.315892939812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45989.315892939812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45989.315892939812</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285.83517534721614</v>
      </c>
      <c r="H2" s="92">
        <v>45703.474768518521</v>
      </c>
      <c r="I2" s="92" t="str">
        <f>IFERROR(VLOOKUP(D2,DB!A:F,6,0),"")</f>
        <v>SCECO</v>
      </c>
      <c r="J2" s="92" t="str">
        <f>IFERROR(VLOOKUP(D2,DB!A:G,7,0),"")</f>
        <v>Dead</v>
      </c>
      <c r="K2" s="94" t="s">
        <v>39118</v>
      </c>
      <c r="L2" s="88" t="str">
        <f>IFERROR(VLOOKUP(D2,DB!A:I,9,0),"")</f>
        <v>Latis</v>
      </c>
    </row>
    <row r="3" spans="1:16" ht="15" customHeight="1">
      <c r="A3" s="110"/>
      <c r="B3" s="110" t="str">
        <f>IFERROR(VLOOKUP(D3,DB!A:K,11,0),"")</f>
        <v/>
      </c>
      <c r="C3" s="90"/>
      <c r="D3" s="88"/>
      <c r="E3" s="91"/>
      <c r="F3" s="92"/>
      <c r="G3" s="93">
        <f t="shared" ref="G3:G8" ca="1" si="0">IFERROR(NOW()-F3,"")</f>
        <v>45989.315892939812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45989.315892939812</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45989.315892939812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45989.315892939812</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45989.315892939812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45989.315892939812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45989.315892939812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45989.315892939812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45989.315892939812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45989.315892939812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45989.315892939812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45989.315892939812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45989.315892939812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45989.315892939812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45989.315892939812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45989.315892939812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45989.315892939812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45989.315892939812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45989.315892939812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45989.315892939812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45989.315892939812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45989.315892939812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45989.315892939812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45989.315892939812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45989.315892939812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45989.315892939812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45989.315892939812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45989.315892939812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45989.315892939812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45989.315892939812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45989.315892939812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45989.315892939812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45989.315892939812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45989.315892939812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45989.315892939812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45989.315892939812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45989.315892939812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45989.315892939812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45989.315892939812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45989.315892939812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45989.315892939812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45989.315892939812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45989.315892939812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45989.315892939812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45989.315892939812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45989.315892939812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45989.315892939812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45989.315892939812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45989.315892939812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45989.315892939812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45989.315892939812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45989.315892939812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45989.315892939812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45989.315892939812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45989.315892939812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45989.315892939812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45989.315892939812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45989.315892939812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45989.315892939812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45989.315892939812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45989.315892939812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45989.315892939812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45989.315892939812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45989.315892939812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45989.315892939812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45989.315892939812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45989.315892939812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45989.315892939812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45989.315892939812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45989.315892939812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45989.315892939812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45989.315892939812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45989.315892939812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45989.315892939812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45989.315892939812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45989.315892939812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45989.315892939812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45989.315892939812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45989.315892939812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45989.315892939812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45989.315892939812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45989.315892939812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45989.315892939812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45989.315892939812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45989.315892939812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45989.315892939812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45989.315892939812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45989.315892939812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45989.315892939812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45989.315892939812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45989.315892939812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45989.315892939812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45989.315892939812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45989.315892939812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45989.315892939812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45989.315892939812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45989.315892939812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45989.315892939812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45989.315892939812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45989.315892939812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45989.315892939812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45989.315892939812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45989.315892939812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45989.315892939812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45989.315892939812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45989.315892939812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45989.315892939812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45989.315892939812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45989.315892939812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45989.315892939812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45989.315892939812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45989.315892939812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45989.315892939812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45989.315892939812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45989.315892939812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45989.315892939812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45989.315892939812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45989.315892939812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45989.315892939812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45989.315892939812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45989.315892939812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45989.315892939812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45989.315892939812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45989.315892939812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45989.315892939812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45989.315892939812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45989.315892939812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45989.315892939812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45989.315892939812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45989.315892939812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45989.315892939812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45989.315892939812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45989.315892939812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45989.315892939812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45989.315892939812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45989.315892939812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45989.315892939812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45989.315892939812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45989.315892939812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45989.315892939812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45989.315892939812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45989.315892939812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45989.315892939812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45989.315892939812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45989.315892939812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45989.315892939812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45989.315892939812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45989.315892939812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45989.315892939812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45989.315892939812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45989.315892939812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45989.315892939812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45989.315892939812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45989.315892939812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45989.315892939812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45989.315892939812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45989.315892939812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45989.315892939812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45989.315892939812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45989.315892939812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45989.315892939812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45989.315892939812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45989.315892939812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45989.315892939812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45989.315892939812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45989.315892939812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45989.315892939812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45989.315892939812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45989.315892939812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45989.315892939812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45989.315892939812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45989.315892939812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45989.315892939812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45989.315892939812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45989.315892939812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45989.315892939812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45989.315892939812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45989.315892939812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45989.315892939812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45989.315892939812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45989.315892939812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45989.315892939812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45989.315892939812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45989.315892939812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45989.315892939812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45989.315892939812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45989.315892939812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45989.315892939812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45989.315892939812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45989.315892939812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45989.315892939812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45989.315892939812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45989.315892939812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45989.315892939812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45989.315892939812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45989.315892939812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45989.315892939812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45989.315892939812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45989.315892939812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45989.315892939812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45989.315892939812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45989.315892939812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45989.315892939812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45989.315892939812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45989.315892939812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45989.315892939812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45989.315892939812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45989.315892939812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45989.315892939812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45989.315892939812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45989.315892939812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45989.315892939812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45989.315892939812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45989.315892939812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45989.315892939812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45989.315892939812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45989.315892939812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45989.315892939812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45989.315892939812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45989.315892939812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45989.315892939812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45989.315892939812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45989.315892939812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45989.315892939812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45989.315892939812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45989.315892939812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45989.315892939812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45989.315892939812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45989.315892939812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45989.315892939812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45989.315892939812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45989.315892939812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45989.315892939812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45989.315892939812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45989.315892939812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45989.315892939812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45989.315892939812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45989.315892939812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45989.315892939812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45989.315892939812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45989.315892939812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45989.315892939812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45989.315892939812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45989.315892939812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45989.315892939812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45989.315892939812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45989.315892939812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45989.315892939812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45989.315892939812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45989.315892939812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45989.315892939812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45989.315892939812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45989.315892939812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45989.315892939812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45989.315892939812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45989.315892939812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45989.315892939812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45989.315892939812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45989.315892939812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45989.315892939812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45989.315892939812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45989.315892939812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45989.315892939812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45989.315892939812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45989.315892939812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45989.315892939812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45989.315892939812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45989.315892939812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45989.315892939812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45989.315892939812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45989.315892939812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45989.315892939812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45989.315892939812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45989.315892939812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45989.315892939812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45989.315892939812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45989.315892939812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45989.315892939812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45989.315892939812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45989.315892939812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45989.315892939812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45989.315892939812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45989.315892939812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45989.315892939812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45989.315892939812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45989.315892939812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45989.315892939812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45989.315892939812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45989.315892939812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45989.315892939812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45989.315892939812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45989.315892939812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45989.315892939812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45989.315892939812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45989.315892939812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45989.315892939812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45989.315892939812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45989.315892939812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45989.315892939812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45989.315892939812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45989.315892939812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45989.315892939812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45989.315892939812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45989.315892939812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45989.315892939812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45989.315892939812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45989.315892939812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45989.315892939812</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39119</v>
      </c>
      <c r="B2" s="37" t="str">
        <f>IFERROR(VLOOKUP(D2,DB!A:K,11,0),"")</f>
        <v>R5</v>
      </c>
      <c r="C2" s="37">
        <v>3</v>
      </c>
      <c r="D2" s="103" t="s">
        <v>36011</v>
      </c>
      <c r="E2" s="37" t="s">
        <v>39021</v>
      </c>
      <c r="F2" s="38">
        <v>45891.832060185188</v>
      </c>
      <c r="G2" s="105">
        <f ca="1">IFERROR(NOW()-F2,"")</f>
        <v>97.483832754624018</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63.127015624995693</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40.654781828699925</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07">
        <v>45981.373298611114</v>
      </c>
      <c r="G5" s="108">
        <f ca="1">IFERROR(NOW()-F5,"")</f>
        <v>7.9425943286987604</v>
      </c>
      <c r="H5" s="146">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148"/>
      <c r="E6" s="37"/>
      <c r="F6" s="38"/>
      <c r="G6" s="143">
        <f t="shared" ref="G6:G15" ca="1" si="2">IFERROR(NOW()-F6,"")</f>
        <v>45989.315892939812</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45989.315892939812</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45989.315892939812</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45989.315892939812</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45989.315892939812</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45989.315892939812</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45989.315892939812</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45989.315892939812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45989.315892939812</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45989.315892939812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45989.315892939812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45989.315892939812</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45989.315892939812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45989.315892939812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45989.315892939812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45989.315892939812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45989.315892939812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45989.315892939812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45989.315892939812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45989.315892939812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45989.315892939812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45989.315892939812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45989.315892939812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45989.315892939812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45989.315892939812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45989.315892939812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45989.315892939812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45989.315892939812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45989.315892939812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45989.315892939812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45989.315892939812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45989.315892939812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45989.315892939812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45989.315892939812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45989.315892939812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45989.315892939812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45989.315892939812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45989.315892939812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45989.315892939812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45989.315892939812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45989.315892939812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45989.315892939812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45989.315892939812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45989.315892939812</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45989.315892939812</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45989.315892939812</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45989.315892939812</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45989.315892939812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45989.315892939812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45989.315892939812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45989.315892939812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45989.315892939812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45989.315892939812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45989.315892939812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45989.315892939812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45989.315892939812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45989.315892939812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45989.315892939812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45989.315892939812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45989.315892939812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45989.315892939812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45989.315892939812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45989.315892939812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45989.315892939812</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45989.315892939812</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45989.315892939812</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45989.315892939812</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2025-11-28T04:35:49Z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