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27" documentId="13_ncr:1_{F6CB121F-512D-4AA6-A0C1-0FB36C537598}" xr6:coauthVersionLast="47" xr6:coauthVersionMax="47" xr10:uidLastSave="{3D304533-66A7-4969-8CC1-D4D16337FEEB}"/>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<sst xmlns="http://schemas.openxmlformats.org/spreadsheetml/2006/main" count="180318" uniqueCount="39128">
  <si>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</si>
  <si>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</si>
  <si>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</si>
  <si>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</si>
  <si>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</si>
  <si>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</si>
  <si>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</si>
  <si>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</si>
  <si>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</si>
  <si>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</si>
  <si>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</si>
  <si>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</si>
  <si>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</si>
  <si>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</si>
  <si>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</si>
  <si>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</si>
  <si>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</si>
  <si>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</si>
  <si>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</si>
  <si>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</si>
  <si>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</si>
  <si>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</si>
  <si>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</si>
  <si>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</si>
  <si>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</si>
  <si>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</si>
  <si>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</si>
  <si>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</si>
  <si>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</si>
  <si>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</si>
  <si>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</si>
  <si>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</si>
  <si>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</si>
  <si>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</si>
  <si>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</si>
  <si>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</si>
  <si>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</si>
  <si>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</si>
  <si>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</si>
  <si>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</si>
  <si>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</si>
  <si>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</si>
  <si>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</si>
  <si>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</si>
  <si>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</si>
  <si>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</si>
  <si>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</si>
  <si>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</si>
  <si>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</si>
  <si>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</si>
  <si>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</si>
  <si>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</si>
  <si>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</si>
  <si>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</si>
  <si>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</si>
  <si>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</si>
  <si>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</si>
  <si>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</si>
  <si>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</si>
  <si>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</si>
  <si>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</si>
  <si>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</si>
  <si>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</si>
  <si>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</si>
  <si>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</si>
  <si>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</si>
  <si>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</si>
  <si>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</si>
  <si>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</si>
  <si>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</si>
  <si>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</si>
  <si>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</si>
  <si>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</si>
  <si>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</si>
  <si>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</si>
  <si>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</si>
  <si>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</si>
  <si>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</si>
  <si>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</si>
  <si>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</si>
  <si>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</si>
  <si>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</si>
  <si>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</si>
  <si>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</si>
  <si>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</si>
  <si>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</si>
  <si>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</si>
  <si>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</si>
  <si>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</si>
  <si>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</si>
  <si>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</si>
  <si>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</si>
  <si>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</si>
  <si>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</si>
  <si>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</si>
  <si>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</si>
  <si>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</si>
  <si>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</si>
  <si>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</si>
  <si>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</si>
  <si>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</si>
  <si>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</si>
  <si>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</si>
  <si>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</si>
  <si>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</si>
  <si>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</si>
  <si>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</si>
  <si>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</si>
  <si>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</si>
  <si>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</si>
  <si>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</si>
  <si>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</si>
  <si>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</si>
  <si>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</si>
  <si>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</si>
  <si>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</si>
  <si>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</si>
  <si>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</si>
  <si>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</si>
  <si>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</si>
  <si>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</si>
  <si>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</si>
  <si>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</si>
  <si>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</si>
  <si>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</si>
  <si>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</si>
  <si>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</si>
  <si>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</si>
  <si>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</si>
  <si>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</si>
  <si>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</si>
  <si>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</si>
  <si>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</si>
  <si>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</si>
  <si>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</si>
  <si>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</si>
  <si>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</si>
  <si>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</si>
  <si>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</si>
  <si>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</si>
  <si>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</si>
  <si>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</si>
  <si>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</si>
  <si>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</si>
  <si>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</si>
  <si>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</si>
  <si>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</si>
  <si>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</si>
  <si>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</si>
  <si>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</si>
  <si>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</si>
  <si>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</si>
  <si>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</si>
  <si>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</si>
  <si>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</si>
  <si>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</si>
  <si>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</si>
  <si>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</si>
  <si>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</si>
  <si>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</si>
  <si>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</si>
  <si>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</si>
  <si>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</si>
  <si>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</si>
  <si>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</si>
  <si>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</si>
  <si>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</si>
  <si>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</si>
  <si>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</si>
  <si>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</si>
  <si>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</si>
  <si>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</si>
  <si>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</si>
  <si>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</si>
  <si>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</si>
  <si>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</si>
  <si>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</si>
  <si>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</si>
  <si>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</si>
  <si>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</si>
  <si>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</si>
  <si>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</si>
  <si>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</si>
  <si>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</si>
  <si>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</si>
  <si>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</si>
  <si>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</si>
  <si>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</si>
  <si>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</si>
  <si>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</si>
  <si>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</si>
  <si>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</si>
  <si>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</si>
  <si>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</si>
  <si>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</si>
  <si>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</si>
  <si>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</si>
  <si>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</si>
  <si>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</si>
  <si>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</si>
  <si>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</si>
  <si>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</si>
  <si>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</si>
  <si>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</si>
  <si>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</si>
  <si>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</si>
  <si>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</si>
  <si>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</si>
  <si>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</si>
  <si>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</si>
  <si>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</si>
  <si>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</si>
  <si>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</si>
  <si>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</si>
  <si>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</si>
  <si>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</si>
  <si>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</si>
  <si>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</si>
  <si>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</si>
  <si>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</si>
  <si>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</si>
  <si>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</si>
  <si>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</si>
  <si>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</si>
  <si>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</si>
  <si>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</si>
  <si>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</si>
  <si>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</si>
  <si>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</si>
  <si>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</si>
  <si>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</si>
  <si>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</si>
  <si>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</si>
  <si>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</si>
  <si>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</si>
  <si>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</si>
  <si>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</si>
  <si>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</si>
  <si>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</si>
  <si>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</si>
  <si>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</si>
  <si>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</si>
  <si>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</si>
  <si>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</si>
  <si>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</si>
  <si>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</si>
  <si>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</si>
  <si>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</si>
  <si>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</si>
  <si>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</si>
  <si>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</si>
  <si>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</si>
  <si>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</si>
  <si>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</si>
  <si>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</si>
  <si>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</si>
  <si>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</si>
  <si>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</si>
  <si>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</si>
  <si>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</si>
  <si>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</si>
  <si>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</si>
  <si>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</si>
  <si>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</si>
  <si>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</si>
  <si>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</si>
  <si>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</si>
  <si>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</si>
  <si>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</si>
  <si>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</si>
  <si>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</si>
  <si>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</si>
  <si>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</si>
  <si>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</si>
  <si>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</si>
  <si>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</si>
  <si>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</si>
  <si>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</si>
  <si>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</si>
  <si>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</si>
  <si>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</si>
  <si>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</si>
  <si>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</si>
  <si>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</si>
  <si>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</si>
  <si>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</si>
  <si>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</si>
  <si>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</si>
  <si>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</si>
  <si>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</si>
  <si>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</si>
  <si>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</si>
  <si>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</si>
  <si>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</si>
  <si>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</si>
  <si>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</si>
  <si>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</si>
  <si>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</si>
  <si>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</si>
  <si>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</si>
  <si>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</si>
  <si>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</si>
  <si>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</si>
  <si>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</si>
  <si>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</si>
  <si>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</si>
  <si>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</si>
  <si>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</si>
  <si>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</si>
  <si>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</si>
  <si>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</si>
  <si>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</si>
  <si>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</si>
  <si>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</si>
  <si>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</si>
  <si>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</si>
  <si>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</si>
  <si>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</si>
  <si>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</si>
  <si>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</si>
  <si>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</si>
  <si>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</si>
  <si>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</si>
  <si>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</si>
  <si>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</si>
  <si>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</si>
  <si>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</si>
  <si>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</si>
  <si>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</si>
  <si>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</si>
  <si>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</si>
  <si>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</si>
  <si>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</si>
  <si>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</si>
  <si>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</si>
  <si>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</si>
  <si>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</si>
  <si>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</si>
  <si>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</si>
  <si>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</si>
  <si>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</si>
  <si>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</si>
  <si>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</si>
  <si>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</si>
  <si>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</si>
  <si>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</si>
  <si>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</si>
  <si>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</si>
  <si>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</si>
  <si>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</si>
  <si>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</si>
  <si>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</si>
  <si>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</si>
  <si>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</si>
  <si>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</si>
  <si>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</si>
  <si>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</si>
  <si>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</si>
  <si>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</si>
  <si>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</si>
  <si>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</si>
  <si>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</si>
  <si>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</si>
  <si>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</si>
  <si>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</si>
  <si>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</si>
  <si>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</si>
  <si>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</si>
  <si>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</si>
  <si>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</si>
  <si>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</si>
  <si>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</si>
  <si>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</si>
  <si>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</si>
  <si>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</si>
  <si>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</si>
  <si>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</si>
  <si>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</si>
  <si>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</si>
  <si>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</si>
  <si>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</si>
  <si>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</si>
  <si>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</si>
  <si>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</si>
  <si>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</si>
  <si>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</si>
  <si>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</si>
  <si>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</si>
  <si>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</si>
  <si>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</si>
  <si>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</si>
  <si>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</si>
  <si>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</si>
  <si>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</si>
  <si>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</si>
  <si>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</si>
  <si>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</si>
  <si>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</si>
  <si>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</si>
  <si>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</si>
  <si>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</si>
  <si>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</si>
  <si>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</si>
  <si>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</si>
  <si>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</si>
  <si>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</si>
  <si>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</si>
  <si>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</si>
  <si>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</si>
  <si>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</si>
  <si>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</si>
  <si>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</si>
  <si>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</si>
  <si>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</si>
  <si>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</si>
  <si>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</si>
  <si>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</si>
  <si>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</si>
  <si>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</si>
  <si>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</si>
  <si>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</si>
  <si>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</si>
  <si>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</si>
  <si>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</si>
  <si>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</si>
  <si>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</si>
  <si>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</si>
  <si>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</si>
  <si>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</si>
  <si>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</si>
  <si>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</si>
  <si>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</si>
  <si>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</si>
  <si>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</si>
  <si>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</si>
  <si>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</si>
  <si>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</si>
  <si>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</si>
  <si>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</si>
  <si>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</si>
  <si>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</si>
  <si>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</si>
  <si>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</si>
  <si>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</si>
  <si>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</si>
  <si>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</si>
  <si>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</si>
  <si>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</si>
  <si>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</si>
  <si>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</si>
  <si>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</si>
  <si>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</si>
  <si>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</si>
  <si>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</si>
  <si>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</si>
  <si>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</si>
  <si>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</si>
  <si>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</si>
  <si>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</si>
  <si>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</si>
  <si>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</si>
  <si>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</si>
  <si>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</si>
  <si>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</si>
  <si>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</si>
  <si>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</si>
  <si>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</si>
  <si>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</si>
  <si>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</si>
  <si>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</si>
  <si>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</si>
  <si>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</si>
  <si>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</si>
  <si>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</si>
  <si>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</si>
  <si>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</si>
  <si>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</si>
  <si>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</si>
  <si>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</si>
  <si>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</si>
  <si>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</si>
  <si>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</si>
  <si>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</si>
  <si>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</si>
  <si>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</si>
  <si>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</si>
  <si>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</si>
  <si>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</si>
  <si>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</si>
  <si>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</si>
  <si>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</si>
  <si>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</si>
  <si>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</si>
  <si>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</si>
  <si>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</si>
  <si>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</si>
  <si>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</si>
  <si>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</si>
  <si>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</si>
  <si>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</si>
  <si>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</si>
  <si>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</si>
  <si>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</si>
  <si>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</si>
  <si>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</si>
  <si>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</si>
  <si>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</si>
  <si>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</si>
  <si>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</si>
  <si>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</si>
  <si>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</si>
  <si>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</si>
  <si>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</si>
  <si>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</si>
  <si>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</si>
  <si>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</si>
  <si>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</si>
  <si>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</si>
  <si>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</si>
  <si>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</si>
  <si>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</si>
  <si>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</si>
  <si>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</si>
  <si>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</si>
  <si>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</si>
  <si>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</si>
  <si>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</si>
  <si>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</si>
  <si>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</si>
  <si>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</si>
  <si>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</si>
  <si>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</si>
  <si>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</si>
  <si>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</si>
  <si>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</si>
  <si>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</si>
  <si>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</si>
  <si>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</si>
  <si>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</si>
  <si>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</si>
  <si>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</si>
  <si>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</si>
  <si>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</si>
  <si>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</si>
  <si>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</si>
  <si>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</si>
  <si>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</si>
  <si>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</si>
  <si>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</si>
  <si>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</si>
  <si>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</si>
  <si>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</si>
  <si>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</si>
  <si>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</si>
  <si>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</si>
  <si>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</si>
  <si>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</si>
  <si>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</si>
  <si>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</si>
  <si>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</si>
  <si>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</si>
  <si>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</si>
  <si>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</si>
  <si>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</si>
  <si>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</si>
  <si>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</si>
  <si>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</si>
  <si>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</si>
  <si>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</si>
  <si>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</si>
  <si>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</si>
  <si>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</si>
  <si>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</si>
  <si>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</si>
  <si>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</si>
  <si>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</si>
  <si>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</si>
  <si>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</si>
  <si>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</si>
  <si>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</si>
  <si>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</si>
  <si>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</si>
  <si>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</si>
  <si>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</si>
  <si>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</si>
  <si>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</si>
  <si>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</si>
  <si>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</si>
  <si>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</si>
  <si>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</si>
  <si>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</si>
  <si>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</si>
  <si>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</si>
  <si>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</si>
  <si>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</si>
  <si>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</si>
  <si>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</si>
  <si>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</si>
  <si>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</si>
  <si>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</si>
  <si>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</si>
  <si>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</si>
  <si>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</si>
  <si>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</si>
  <si>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</si>
  <si>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</si>
  <si>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</si>
  <si>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</si>
  <si>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</si>
  <si>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</si>
  <si>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</si>
  <si>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</si>
  <si>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</si>
  <si>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</si>
  <si>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</si>
  <si>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</si>
  <si>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</si>
  <si>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</si>
  <si>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</si>
  <si>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</si>
  <si>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</si>
  <si>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</si>
  <si>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</si>
  <si>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</si>
  <si>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</si>
  <si>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</si>
  <si>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</si>
  <si>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</si>
  <si>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</si>
  <si>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</si>
  <si>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</si>
  <si>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</si>
  <si>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</si>
  <si>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</si>
  <si>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</si>
  <si>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</si>
  <si>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</si>
  <si>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</si>
  <si>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</si>
  <si>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</si>
  <si>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</si>
  <si>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</si>
  <si>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</si>
  <si>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</si>
  <si>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</si>
  <si>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</si>
  <si>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</si>
  <si>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</si>
  <si>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</si>
  <si>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</si>
  <si>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</si>
  <si>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</si>
  <si>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</si>
  <si>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</si>
  <si>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</si>
  <si>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</si>
  <si>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</si>
  <si>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</si>
  <si>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</si>
  <si>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</si>
  <si>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</si>
  <si>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</si>
  <si>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</si>
  <si>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</si>
  <si>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</si>
  <si>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</si>
  <si>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</si>
  <si>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</si>
  <si>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</si>
  <si>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</si>
  <si>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</si>
  <si>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</si>
  <si>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</si>
  <si>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</si>
  <si>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</si>
  <si>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</si>
  <si>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</si>
  <si>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</si>
  <si>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</si>
  <si>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</si>
  <si>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</si>
  <si>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</si>
  <si>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</si>
  <si>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</si>
  <si>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</si>
  <si>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</si>
  <si>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</si>
  <si>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</si>
  <si>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</si>
  <si>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</si>
  <si>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</si>
  <si>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</si>
  <si>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</si>
  <si>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</si>
  <si>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</si>
  <si>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</si>
  <si>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</si>
  <si>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</si>
  <si>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</si>
  <si>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</si>
  <si>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</si>
  <si>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</si>
  <si>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</si>
  <si>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</si>
  <si>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</si>
  <si>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</si>
  <si>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</si>
  <si>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</si>
  <si>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</si>
  <si>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</si>
  <si>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</si>
  <si>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</si>
  <si>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</si>
  <si>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</si>
  <si>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</si>
  <si>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</si>
  <si>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</si>
  <si>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</si>
  <si>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</si>
  <si>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</si>
  <si>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</si>
  <si>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</si>
  <si>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</si>
  <si>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</si>
  <si>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</si>
  <si>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</si>
  <si>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</si>
  <si>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</si>
  <si>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</si>
  <si>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</si>
  <si>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</si>
  <si>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</si>
  <si>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</si>
  <si>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</si>
  <si>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</si>
  <si>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</si>
  <si>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</si>
  <si>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</si>
  <si>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</si>
  <si>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</si>
  <si>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</si>
  <si>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</si>
  <si>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</si>
  <si>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</si>
  <si>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</si>
  <si>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</si>
  <si>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</si>
  <si>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</si>
  <si>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</si>
  <si>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</si>
  <si>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</si>
  <si>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</si>
  <si>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</si>
  <si>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</si>
  <si>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</si>
  <si>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</si>
  <si>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</si>
  <si>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</si>
  <si>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</si>
  <si>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</si>
  <si>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</si>
  <si>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</si>
  <si>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</si>
  <si>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</si>
  <si>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</si>
  <si>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</si>
  <si>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</si>
  <si>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</si>
  <si>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</si>
  <si>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</si>
  <si>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</si>
  <si>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</si>
  <si>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</si>
  <si>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</si>
  <si>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</si>
  <si>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</si>
  <si>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</si>
  <si>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</si>
  <si>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</si>
  <si>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</si>
  <si>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</si>
  <si>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</si>
  <si>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</si>
  <si>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</si>
  <si>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</si>
  <si>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</si>
  <si>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</si>
  <si>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</si>
  <si>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</si>
  <si>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</si>
  <si>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</si>
  <si>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</si>
  <si>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</si>
  <si>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</si>
  <si>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</si>
  <si>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</si>
  <si>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</si>
  <si>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</si>
  <si>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</si>
  <si>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</si>
  <si>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</si>
  <si>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</si>
  <si>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</si>
  <si>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</si>
  <si>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</si>
  <si>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</si>
  <si>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</si>
  <si>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</si>
  <si>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</si>
  <si>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</si>
  <si>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</si>
  <si>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</si>
  <si>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</si>
  <si>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</si>
  <si>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</si>
  <si>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</si>
  <si>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</si>
  <si>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</si>
  <si>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</si>
  <si>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</si>
  <si>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</si>
  <si>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</si>
  <si>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</si>
  <si>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</si>
  <si>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</si>
  <si>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</si>
  <si>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</si>
  <si>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</si>
  <si>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</si>
  <si>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</si>
  <si>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</si>
  <si>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</si>
  <si>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</si>
  <si>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</si>
  <si>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</si>
  <si>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</si>
  <si>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</si>
  <si>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</si>
  <si>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</si>
  <si>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</si>
  <si>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</si>
  <si>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</si>
  <si>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</si>
  <si>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</si>
  <si>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</si>
  <si>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</si>
  <si>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</si>
  <si>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</si>
  <si>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</si>
  <si>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</si>
  <si>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</si>
  <si>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</si>
  <si>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</si>
  <si>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</si>
  <si>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</si>
  <si>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</si>
  <si>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</si>
  <si>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</si>
  <si>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</si>
  <si>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</si>
  <si>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</si>
  <si>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</si>
  <si>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</si>
  <si>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</si>
  <si>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</si>
  <si>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</si>
  <si>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</si>
  <si>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</si>
  <si>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</si>
  <si>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</si>
  <si>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</si>
  <si>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</si>
  <si>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</si>
  <si>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</si>
  <si>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</si>
  <si>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</si>
  <si>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</si>
  <si>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</si>
  <si>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</si>
  <si>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</si>
  <si>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</si>
  <si>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</si>
  <si>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</si>
  <si>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</si>
  <si>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</si>
  <si>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</si>
  <si>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</si>
  <si>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</si>
  <si>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</si>
  <si>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</si>
  <si>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</si>
  <si>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</si>
  <si>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</si>
  <si>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</si>
  <si>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</si>
  <si>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</si>
  <si>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</si>
  <si>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</si>
  <si>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</si>
  <si>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</si>
  <si>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</si>
  <si>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</si>
  <si>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</si>
  <si>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</si>
  <si>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</si>
  <si>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</si>
  <si>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</si>
  <si>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</si>
  <si>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</si>
  <si>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</si>
  <si>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</si>
  <si>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</si>
  <si>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</si>
  <si>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</si>
  <si>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</si>
  <si>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</si>
  <si>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</si>
  <si>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</si>
  <si>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</si>
  <si>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</si>
  <si>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</si>
  <si>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</si>
  <si>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</si>
  <si>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</si>
  <si>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</si>
  <si>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</si>
  <si>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</si>
  <si>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</si>
  <si>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</si>
  <si>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</si>
  <si>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</si>
  <si>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</si>
  <si>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</si>
  <si>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</si>
  <si>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</si>
  <si>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</si>
  <si>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</si>
  <si>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</si>
  <si>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</si>
  <si>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</si>
  <si>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</si>
  <si>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</si>
  <si>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</si>
  <si>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</si>
  <si>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</si>
  <si>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</si>
  <si>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</si>
  <si>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</si>
  <si>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</si>
  <si>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</si>
  <si>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</si>
  <si>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</si>
  <si>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</si>
  <si>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</si>
  <si>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</si>
  <si>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</si>
  <si>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</si>
  <si>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</si>
  <si>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</si>
  <si>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</si>
  <si>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</si>
  <si>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</si>
  <si>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</si>
  <si>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</si>
  <si>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</si>
  <si>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</si>
  <si>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</si>
  <si>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</si>
  <si>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</si>
  <si>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</si>
  <si>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</si>
  <si>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</si>
  <si>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</si>
  <si>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</si>
  <si>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</si>
  <si>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</si>
  <si>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</si>
  <si>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</si>
  <si>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</si>
  <si>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</si>
  <si>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</si>
  <si>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</si>
  <si>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</si>
  <si>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</si>
  <si>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</si>
  <si>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</si>
  <si>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</si>
  <si>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</si>
  <si>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</si>
  <si>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</si>
  <si>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</si>
  <si>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</si>
  <si>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</si>
  <si>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</si>
  <si>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</si>
  <si>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</si>
  <si>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</si>
  <si>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</si>
  <si>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</si>
  <si>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</si>
  <si>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</si>
  <si>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</si>
  <si>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</si>
  <si>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</si>
  <si>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</si>
  <si>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</si>
  <si>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</si>
  <si>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</si>
  <si>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</si>
  <si>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</si>
  <si>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</si>
  <si>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</si>
  <si>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</si>
  <si>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</si>
  <si>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</si>
  <si>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</si>
  <si>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</si>
  <si>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</si>
  <si>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</si>
  <si>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</si>
  <si>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</si>
  <si>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</si>
  <si>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</si>
  <si>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</si>
  <si>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</si>
  <si>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</si>
  <si>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</si>
  <si>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</si>
  <si>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</si>
  <si>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</si>
  <si>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</si>
  <si>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</si>
  <si>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</si>
  <si>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</si>
  <si>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</si>
  <si>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</si>
  <si>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</si>
  <si>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</si>
  <si>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</si>
  <si>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</si>
  <si>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</si>
  <si>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</si>
  <si>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</si>
  <si>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</si>
  <si>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</si>
  <si>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</si>
  <si>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</si>
  <si>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</si>
  <si>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</si>
  <si>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</si>
  <si>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</si>
  <si>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</si>
  <si>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</si>
  <si>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</si>
  <si>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</si>
  <si>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</si>
  <si>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</si>
  <si>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</si>
  <si>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</si>
  <si>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</si>
  <si>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</si>
  <si>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</si>
  <si>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</si>
  <si>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</si>
  <si>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</si>
  <si>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</si>
  <si>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</si>
  <si>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</si>
  <si>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</si>
  <si>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</si>
  <si>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</si>
  <si>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</si>
  <si>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</si>
  <si>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</si>
  <si>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</si>
  <si>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</si>
  <si>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</si>
  <si>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</si>
  <si>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</si>
  <si>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</si>
  <si>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</si>
  <si>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</si>
  <si>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</si>
  <si>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</si>
  <si>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</si>
  <si>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</si>
  <si>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</si>
  <si>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</si>
  <si>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</si>
  <si>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</si>
  <si>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</si>
  <si>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</si>
  <si>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</si>
  <si>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</si>
  <si>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</si>
  <si>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</si>
  <si>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</si>
  <si>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</si>
  <si>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</si>
  <si>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</si>
  <si>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</si>
  <si>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</si>
  <si>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</si>
  <si>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</si>
  <si>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</si>
  <si>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</si>
  <si>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</si>
  <si>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</si>
  <si>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</si>
  <si>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</si>
  <si>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</si>
  <si>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</si>
  <si>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</si>
  <si>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</si>
  <si>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</si>
  <si>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</si>
  <si>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</si>
  <si>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</si>
  <si>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</si>
  <si>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</si>
  <si>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</si>
  <si>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</si>
  <si>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</si>
  <si>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</si>
  <si>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</si>
  <si>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</si>
  <si>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</si>
  <si>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</si>
  <si>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</si>
  <si>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</si>
  <si>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</si>
  <si>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</si>
  <si>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</si>
  <si>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</si>
  <si>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</si>
  <si>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</si>
  <si>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</si>
  <si>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</si>
  <si>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</si>
  <si>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</si>
  <si>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</si>
  <si>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</si>
  <si>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</si>
  <si>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</si>
  <si>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</si>
  <si>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</si>
  <si>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</si>
  <si>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</si>
  <si>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</si>
  <si>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</si>
  <si>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</si>
  <si>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</si>
  <si>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</si>
  <si>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</si>
  <si>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</si>
  <si>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</si>
  <si>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</si>
  <si>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</si>
  <si>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</si>
  <si>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</si>
  <si>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</si>
  <si>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</si>
  <si>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</si>
  <si>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</si>
  <si>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</si>
  <si>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</si>
  <si>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</si>
  <si>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</si>
  <si>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</si>
  <si>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</si>
  <si>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</si>
  <si>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</si>
  <si>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</si>
  <si>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</si>
  <si>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</si>
  <si>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</si>
  <si>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</si>
  <si>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</si>
  <si>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</si>
  <si>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</si>
  <si>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</si>
  <si>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</si>
  <si>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</si>
  <si>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</si>
  <si>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</si>
  <si>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</si>
  <si>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</si>
  <si>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</si>
  <si>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</si>
  <si>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</si>
  <si>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</si>
  <si>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</si>
  <si>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</si>
  <si>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</si>
  <si>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</si>
  <si>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</si>
  <si>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</si>
  <si>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</si>
  <si>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</si>
  <si>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</si>
  <si>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</si>
  <si>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</si>
  <si>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</si>
  <si>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</si>
  <si>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</si>
  <si>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</si>
  <si>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</si>
  <si>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</si>
  <si>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</si>
  <si>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</si>
  <si>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</si>
  <si>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</si>
  <si>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</si>
  <si>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</si>
  <si>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</si>
  <si>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</si>
  <si>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</si>
  <si>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</si>
  <si>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</si>
  <si>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</si>
  <si>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</si>
  <si>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</si>
  <si>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</si>
  <si>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</si>
  <si>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</si>
  <si>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</si>
  <si>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</si>
  <si>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</si>
  <si>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</si>
  <si>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</si>
  <si>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</si>
  <si>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</si>
  <si>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</si>
  <si>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</si>
  <si>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</si>
  <si>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</si>
  <si>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</si>
  <si>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</si>
  <si>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</si>
  <si>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</si>
  <si>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</si>
  <si>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</si>
  <si>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</si>
  <si>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</si>
  <si>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</si>
  <si>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</si>
  <si>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</si>
  <si>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</si>
  <si>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</si>
  <si>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</si>
  <si>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</si>
  <si>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</si>
  <si>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</si>
  <si>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</si>
  <si>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</si>
  <si>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</si>
  <si>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</si>
  <si>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</si>
  <si>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</si>
  <si>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</si>
  <si>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</si>
  <si>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</si>
  <si>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</si>
  <si>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</si>
  <si>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</si>
  <si>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</si>
  <si>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</si>
  <si>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</si>
  <si>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</si>
  <si>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</si>
  <si>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</si>
  <si>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</si>
  <si>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</si>
  <si>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</si>
  <si>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</si>
  <si>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</si>
  <si>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</si>
  <si>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</si>
  <si>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</si>
  <si>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</si>
  <si>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</si>
  <si>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</si>
  <si>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</si>
  <si>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</si>
  <si>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</si>
  <si>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</si>
  <si>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</si>
  <si>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</si>
  <si>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</si>
  <si>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</si>
  <si>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</si>
  <si>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</si>
  <si>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</si>
  <si>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</si>
  <si>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</si>
  <si>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</si>
  <si>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</si>
  <si>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</si>
  <si>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</si>
  <si>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</si>
  <si>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</si>
  <si>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</si>
  <si>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</si>
  <si>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</si>
  <si>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</si>
  <si>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</si>
  <si>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</si>
  <si>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</si>
  <si>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</si>
  <si>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</si>
  <si>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</si>
  <si>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</si>
  <si>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</si>
  <si>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</si>
  <si>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</si>
  <si>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</si>
  <si>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</si>
  <si>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</si>
  <si>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</si>
  <si>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</si>
  <si>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</si>
  <si>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</si>
  <si>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</si>
  <si>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</si>
  <si>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</si>
  <si>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</si>
  <si>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</si>
  <si>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</si>
  <si>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</si>
  <si>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</si>
  <si>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</si>
  <si>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</si>
  <si>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</si>
  <si>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</si>
  <si>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</si>
  <si>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</si>
  <si>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</si>
  <si>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</si>
  <si>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</si>
  <si>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</si>
  <si>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</si>
  <si>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</si>
  <si>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</si>
  <si>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</si>
  <si>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</si>
  <si>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</si>
  <si>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</si>
  <si>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</si>
  <si>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</si>
  <si>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</si>
  <si>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</si>
  <si>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</si>
  <si>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</si>
  <si>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</si>
  <si>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</si>
  <si>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</si>
  <si>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</si>
  <si>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</si>
  <si>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</si>
  <si>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</si>
  <si>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</si>
  <si>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</si>
  <si>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</si>
  <si>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</si>
  <si>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</si>
  <si>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</si>
  <si>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</si>
  <si>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</si>
  <si>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</si>
  <si>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</si>
  <si>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</si>
  <si>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</si>
  <si>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</si>
  <si>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</si>
  <si>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</si>
  <si>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</si>
  <si>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</si>
  <si>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</si>
  <si>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</si>
  <si>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</si>
  <si>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</si>
  <si>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</si>
  <si>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</si>
  <si>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</si>
  <si>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</si>
  <si>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</si>
  <si>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</si>
  <si>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</si>
  <si>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</si>
  <si>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</si>
  <si>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</si>
  <si>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</si>
  <si>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</si>
  <si>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</si>
  <si>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</si>
  <si>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</si>
  <si>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</si>
  <si>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</si>
  <si>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</si>
  <si>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</si>
  <si>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</si>
  <si>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</si>
  <si>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</si>
  <si>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</si>
  <si>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</si>
  <si>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</si>
  <si>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</si>
  <si>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</si>
  <si>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</si>
  <si>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</si>
  <si>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</si>
  <si>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</si>
  <si>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</si>
  <si>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</si>
  <si>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</si>
  <si>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</si>
  <si>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</si>
  <si>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</si>
  <si>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</si>
  <si>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</si>
  <si>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</si>
  <si>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</si>
  <si>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</si>
  <si>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</si>
  <si>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</si>
  <si>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</si>
  <si>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</si>
  <si>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</si>
  <si>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</si>
  <si>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</si>
  <si>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</si>
  <si>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</si>
  <si>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</si>
  <si>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</si>
  <si>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</si>
  <si>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</si>
  <si>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</si>
  <si>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</si>
  <si>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</si>
  <si>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</si>
  <si>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</si>
  <si>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</si>
  <si>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</si>
  <si>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</si>
  <si>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</si>
  <si>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</si>
  <si>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</si>
  <si>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</si>
  <si>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</si>
  <si>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</si>
  <si>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</si>
  <si>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</si>
  <si>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</si>
  <si>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</si>
  <si>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</si>
  <si>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</si>
  <si>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</si>
  <si>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</si>
  <si>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</si>
  <si>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</si>
  <si>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</si>
  <si>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</si>
  <si>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</si>
  <si>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</si>
  <si>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</si>
  <si>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</si>
  <si>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</si>
  <si>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</si>
  <si>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</si>
  <si>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</si>
  <si>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</si>
  <si>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</si>
  <si>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</si>
  <si>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</si>
  <si>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</si>
  <si>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</si>
  <si>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</si>
  <si>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</si>
  <si>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</si>
  <si>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</si>
  <si>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</si>
  <si>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</si>
  <si>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</si>
  <si>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</si>
  <si>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</si>
  <si>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</si>
  <si>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</si>
  <si>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</si>
  <si>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</si>
  <si>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</si>
  <si>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</si>
  <si>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</si>
  <si>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</si>
  <si>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</si>
  <si>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</si>
  <si>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</si>
  <si>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</si>
  <si>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</si>
  <si>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</si>
  <si>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</si>
  <si>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</si>
  <si>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</si>
  <si>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</si>
  <si>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</si>
  <si>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</si>
  <si>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</si>
  <si>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</si>
  <si>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</si>
  <si>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</si>
  <si>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</si>
  <si>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</si>
  <si>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</si>
  <si>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</si>
  <si>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</si>
  <si>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</si>
  <si>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</si>
  <si>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</si>
  <si>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</si>
  <si>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</si>
  <si>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</si>
  <si>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</si>
  <si>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</si>
  <si>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</si>
  <si>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</si>
  <si>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</si>
  <si>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</si>
  <si>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</si>
  <si>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</si>
  <si>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</si>
  <si>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</si>
  <si>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</si>
  <si>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</si>
  <si>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</si>
  <si>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</si>
  <si>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</si>
  <si>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</si>
  <si>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</si>
  <si>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</si>
  <si>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</si>
  <si>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</si>
  <si>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</si>
  <si>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</si>
  <si>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</si>
  <si>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</si>
  <si>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</si>
  <si>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</si>
  <si>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</si>
  <si>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</si>
  <si>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</si>
  <si>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</si>
  <si>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</si>
  <si>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</si>
  <si>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</si>
  <si>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</si>
  <si>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</si>
  <si>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</si>
  <si>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</si>
  <si>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</si>
  <si>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</si>
  <si>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</si>
  <si>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</si>
  <si>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</si>
  <si>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</si>
  <si>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</si>
  <si>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</si>
  <si>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</si>
  <si>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</si>
  <si>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</si>
  <si>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</si>
  <si>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</si>
  <si>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</si>
  <si>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</si>
  <si>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</si>
  <si>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</si>
  <si>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</si>
  <si>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</si>
  <si>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</si>
  <si>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</si>
  <si>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</si>
  <si>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</si>
  <si>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</si>
  <si>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</si>
  <si>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</si>
  <si>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</si>
  <si>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</si>
  <si>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</si>
  <si>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</si>
  <si>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</si>
  <si>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</si>
  <si>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</si>
  <si>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</si>
  <si>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</si>
  <si>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</si>
  <si>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</si>
  <si>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</si>
  <si>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</si>
  <si>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</si>
  <si>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</si>
  <si>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</si>
  <si>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</si>
  <si>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</si>
  <si>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</si>
  <si>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</si>
  <si>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</si>
  <si>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</si>
  <si>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</si>
  <si>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</si>
  <si>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</si>
  <si>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</si>
  <si>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</si>
  <si>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</si>
  <si>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</si>
  <si>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</si>
  <si>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</si>
  <si>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</si>
  <si>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</si>
  <si>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</si>
  <si>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</si>
  <si>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</si>
  <si>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</si>
  <si>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</si>
  <si>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</si>
  <si>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</si>
  <si>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</si>
  <si>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</si>
  <si>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</si>
  <si>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</si>
  <si>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</si>
  <si>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</si>
  <si>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</si>
  <si>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</si>
  <si>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</si>
  <si>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</si>
  <si>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</si>
  <si>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</si>
  <si>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</si>
  <si>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</si>
  <si>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</si>
  <si>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</si>
  <si>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</si>
  <si>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</si>
  <si>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</si>
  <si>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</si>
  <si>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</si>
  <si>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</si>
  <si>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</si>
  <si>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</si>
  <si>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</si>
  <si>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</si>
  <si>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</si>
  <si>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</si>
  <si>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</si>
  <si>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</si>
  <si>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</si>
  <si>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</si>
  <si>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</si>
  <si>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</si>
  <si>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</si>
  <si>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</si>
  <si>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</si>
  <si>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</si>
  <si>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</si>
  <si>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</si>
  <si>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</si>
  <si>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</si>
  <si>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</si>
  <si>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</si>
  <si>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</si>
  <si>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</si>
  <si>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</si>
  <si>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</si>
  <si>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</si>
  <si>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</si>
  <si>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</si>
  <si>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</si>
  <si>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</si>
  <si>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</si>
  <si>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</si>
  <si>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</si>
  <si>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</si>
  <si>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</si>
  <si>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</si>
  <si>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</si>
  <si>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</si>
  <si>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</si>
  <si>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</si>
  <si>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</si>
  <si>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</si>
  <si>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</si>
  <si>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</si>
  <si>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</si>
  <si>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</si>
  <si>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</si>
  <si>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</si>
  <si>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</si>
  <si>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</si>
  <si>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</si>
  <si>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</si>
  <si>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</si>
  <si>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</si>
  <si>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</si>
  <si>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</si>
  <si>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</si>
  <si>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</si>
  <si>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</si>
  <si>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</si>
  <si>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</si>
  <si>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</si>
  <si>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</si>
  <si>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</si>
  <si>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</si>
  <si>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</si>
  <si>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</si>
  <si>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</si>
  <si>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</si>
  <si>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</si>
  <si>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</si>
  <si>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</si>
  <si>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</si>
  <si>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</si>
  <si>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</si>
  <si>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</si>
  <si>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</si>
  <si>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</si>
  <si>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</si>
  <si>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</si>
  <si>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</si>
  <si>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</si>
  <si>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</si>
  <si>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</si>
  <si>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</si>
  <si>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</si>
  <si>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</si>
  <si>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</si>
  <si>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</si>
  <si>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</si>
  <si>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</si>
  <si>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</si>
  <si>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</si>
  <si>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</si>
  <si>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</si>
  <si>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</si>
  <si>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</si>
  <si>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</si>
  <si>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</si>
  <si>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</si>
  <si>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</si>
  <si>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</si>
  <si>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</si>
  <si>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</si>
  <si>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</si>
  <si>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</si>
  <si>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</si>
  <si>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</si>
  <si>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</si>
  <si>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</si>
  <si>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</si>
  <si>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</si>
  <si>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</si>
  <si>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</si>
  <si>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</si>
  <si>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</si>
  <si>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</si>
  <si>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</si>
  <si>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</si>
  <si>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</si>
  <si>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</si>
  <si>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</si>
  <si>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</si>
  <si>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</si>
  <si>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</si>
  <si>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</si>
  <si>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</si>
  <si>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</si>
  <si>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</si>
  <si>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</si>
  <si>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</si>
  <si>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</si>
  <si>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</si>
  <si>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</si>
  <si>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</si>
  <si>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</si>
  <si>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</si>
  <si>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</si>
  <si>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</si>
  <si>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</si>
  <si>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</si>
  <si>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</si>
  <si>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</si>
  <si>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</si>
  <si>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</si>
  <si>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</si>
  <si>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</si>
  <si>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</si>
  <si>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</si>
  <si>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</si>
  <si>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</si>
  <si>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</si>
  <si>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</si>
  <si>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</si>
  <si>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</si>
  <si>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</si>
  <si>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</si>
  <si>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</si>
  <si>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</si>
  <si>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</si>
  <si>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</si>
  <si>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</si>
  <si>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</si>
  <si>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</si>
  <si>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</si>
  <si>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</si>
  <si>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</si>
  <si>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</si>
  <si>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</si>
  <si>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</si>
  <si>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</si>
  <si>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</si>
  <si>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</si>
  <si>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</si>
  <si>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</si>
  <si>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</si>
  <si>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</si>
  <si>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</si>
  <si>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</si>
  <si>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</si>
  <si>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</si>
  <si>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</si>
  <si>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</si>
  <si>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</si>
  <si>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</si>
  <si>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</si>
  <si>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</si>
  <si>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</si>
  <si>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</si>
  <si>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</si>
  <si>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</si>
  <si>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</si>
  <si>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</si>
  <si>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</si>
  <si>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</si>
  <si>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</si>
  <si>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</si>
  <si>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</si>
  <si>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</si>
  <si>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</si>
  <si>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</si>
  <si>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</si>
  <si>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</si>
  <si>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</si>
  <si>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</si>
  <si>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</si>
  <si>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</si>
  <si>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</si>
  <si>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</si>
  <si>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</si>
  <si>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</si>
  <si>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</si>
  <si>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</si>
  <si>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</si>
  <si>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</si>
  <si>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</si>
  <si>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</si>
  <si>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</si>
  <si>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</si>
  <si>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</si>
  <si>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</si>
  <si>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</si>
  <si>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</si>
  <si>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</si>
  <si>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</si>
  <si>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</si>
  <si>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</si>
  <si>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</si>
  <si>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</si>
  <si>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</si>
  <si>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</si>
  <si>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</si>
  <si>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</si>
  <si>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</si>
  <si>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</si>
  <si>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</si>
  <si>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</si>
  <si>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</si>
  <si>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</si>
  <si>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</si>
  <si>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</si>
  <si>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</si>
  <si>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</si>
  <si>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</si>
  <si>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</si>
  <si>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</si>
  <si>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</si>
  <si>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</si>
  <si>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</si>
  <si>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</si>
  <si>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</si>
  <si>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</si>
  <si>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</si>
  <si>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</si>
  <si>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</si>
  <si>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</si>
  <si>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</si>
  <si>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</si>
  <si>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</si>
  <si>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</si>
  <si>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</si>
  <si>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</si>
  <si>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</si>
  <si>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</si>
  <si>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</si>
  <si>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</si>
  <si>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</si>
  <si>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</si>
  <si>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</si>
  <si>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</si>
  <si>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</si>
  <si>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</si>
  <si>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</si>
  <si>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</si>
  <si>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</si>
  <si>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</si>
  <si>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</si>
  <si>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</si>
  <si>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</si>
  <si>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</si>
  <si>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</si>
  <si>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</si>
  <si>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</si>
  <si>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</si>
  <si>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</si>
  <si>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</si>
  <si>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</si>
  <si>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</si>
  <si>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</si>
  <si>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</si>
  <si>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</si>
  <si>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</si>
  <si>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</si>
  <si>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</si>
  <si>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</si>
  <si>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</si>
  <si>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</si>
  <si>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</si>
  <si>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</si>
  <si>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</si>
  <si>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</si>
  <si>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</si>
  <si>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</si>
  <si>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</si>
  <si>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</si>
  <si>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</si>
  <si>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</si>
  <si>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</si>
  <si>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</si>
  <si>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</si>
  <si>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</si>
  <si>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</si>
  <si>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</si>
  <si>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</si>
  <si>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</si>
  <si>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</si>
  <si>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</si>
  <si>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</si>
  <si>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</si>
  <si>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</si>
  <si>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</si>
  <si>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</si>
  <si>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</si>
  <si>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</si>
  <si>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</si>
  <si>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</si>
  <si>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</si>
  <si>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</si>
  <si>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</si>
  <si>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</si>
  <si>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</si>
  <si>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</si>
  <si>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</si>
  <si>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</si>
  <si>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</si>
  <si>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</si>
  <si>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</si>
  <si>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</si>
  <si>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</si>
  <si>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</si>
  <si>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</si>
  <si>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</si>
  <si>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</si>
  <si>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</si>
  <si>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</si>
  <si>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</si>
  <si>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</si>
  <si>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</si>
  <si>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</si>
  <si>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</si>
  <si>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</si>
  <si>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</si>
  <si>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</si>
  <si>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</si>
  <si>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</si>
  <si>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</si>
  <si>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</si>
  <si>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</si>
  <si>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</si>
  <si>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</si>
  <si>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</si>
  <si>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</si>
  <si>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</si>
  <si>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</si>
  <si>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</si>
  <si>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</si>
  <si>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</si>
  <si>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</si>
  <si>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</si>
  <si>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</si>
  <si>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</si>
  <si>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</si>
  <si>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</si>
  <si>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</si>
  <si>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</si>
  <si>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</si>
  <si>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</si>
  <si>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</si>
  <si>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</si>
  <si>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</si>
  <si>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</si>
  <si>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</si>
  <si>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</si>
  <si>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</si>
  <si>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</si>
  <si>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</si>
  <si>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</si>
  <si>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</si>
  <si>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</si>
  <si>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</si>
  <si>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</si>
  <si>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</si>
  <si>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</si>
  <si>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</si>
  <si>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</si>
  <si>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</si>
  <si>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</si>
  <si>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</si>
  <si>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</si>
  <si>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</si>
  <si>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</si>
  <si>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</si>
  <si>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</si>
  <si>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</si>
  <si>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</si>
  <si>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</si>
  <si>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</si>
  <si>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</si>
  <si>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</si>
  <si>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</si>
  <si>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</si>
  <si>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</si>
  <si>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</si>
  <si>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</si>
  <si>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</si>
  <si>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</si>
  <si>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</si>
  <si>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</si>
  <si>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</si>
  <si>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</si>
  <si>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</si>
  <si>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</si>
  <si>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</si>
  <si>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</si>
  <si>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</si>
  <si>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</si>
  <si>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</si>
  <si>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</si>
  <si>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</si>
  <si>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</si>
  <si>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</si>
  <si>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</si>
  <si>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</si>
  <si>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</si>
  <si>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</si>
  <si>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</si>
  <si>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</si>
  <si>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</si>
  <si>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</si>
  <si>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</si>
  <si>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</si>
  <si>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</si>
  <si>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</si>
  <si>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</si>
  <si>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</si>
  <si>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</si>
  <si>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</si>
  <si>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</si>
  <si>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</si>
  <si>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</si>
  <si>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</si>
  <si>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</si>
  <si>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</si>
  <si>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</si>
  <si>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</si>
  <si>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</si>
  <si>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</si>
  <si>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</si>
  <si>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</si>
  <si>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</si>
  <si>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</si>
  <si>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</si>
  <si>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</si>
  <si>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</si>
  <si>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</si>
  <si>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</si>
  <si>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</si>
  <si>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</si>
  <si>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</si>
  <si>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</si>
  <si>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</si>
  <si>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</si>
  <si>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</si>
  <si>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</si>
  <si>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</si>
  <si>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</si>
  <si>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</si>
  <si>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</si>
  <si>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</si>
  <si>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</si>
  <si>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</si>
  <si>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</si>
  <si>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</si>
  <si>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</si>
  <si>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</si>
  <si>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</si>
  <si>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</si>
  <si>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</si>
  <si>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</si>
  <si>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</si>
  <si>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</si>
  <si>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</si>
  <si>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</si>
  <si>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</si>
  <si>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</si>
  <si>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</si>
  <si>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</si>
  <si>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</si>
  <si>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</si>
  <si>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</si>
  <si>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</si>
  <si>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</si>
  <si>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</si>
  <si>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</si>
  <si>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</si>
  <si>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</si>
  <si>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</si>
  <si>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</si>
  <si>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</si>
  <si>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</si>
  <si>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</si>
  <si>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</si>
  <si>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</si>
  <si>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</si>
  <si>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</si>
  <si>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</si>
  <si>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</si>
  <si>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</si>
  <si>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</si>
  <si>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</si>
  <si>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</si>
  <si>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</si>
  <si>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</si>
  <si>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</si>
  <si>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</si>
  <si>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</si>
  <si>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</si>
  <si>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</si>
  <si>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</si>
  <si>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</si>
  <si>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</si>
  <si>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</si>
  <si>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</si>
  <si>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</si>
  <si>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</si>
  <si>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</si>
  <si>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</si>
  <si>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</si>
  <si>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</si>
  <si>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</si>
  <si>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</si>
  <si>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</si>
  <si>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</si>
  <si>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</si>
  <si>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</si>
  <si>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</si>
  <si>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</si>
  <si>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</si>
  <si>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</si>
  <si>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</si>
  <si>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</si>
  <si>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</si>
  <si>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</si>
  <si>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</si>
  <si>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</si>
  <si>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</si>
  <si>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</si>
  <si>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</si>
  <si>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</si>
  <si>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</si>
  <si>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</si>
  <si>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</si>
  <si>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</si>
  <si>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</si>
  <si>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</si>
  <si>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</si>
  <si>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</si>
  <si>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</si>
  <si>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</si>
  <si>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</si>
  <si>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</si>
  <si>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</si>
  <si>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</si>
  <si>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</si>
  <si>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</si>
  <si>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</si>
  <si>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</si>
  <si>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</si>
  <si>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</si>
  <si>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</si>
  <si>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</si>
  <si>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</si>
  <si>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</si>
  <si>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</si>
  <si>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</si>
  <si>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</si>
  <si>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</si>
  <si>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</si>
  <si>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</si>
  <si>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</si>
  <si>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</si>
  <si>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</si>
  <si>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</si>
  <si>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</si>
  <si>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</si>
  <si>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</si>
  <si>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</si>
  <si>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</si>
  <si>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</si>
  <si>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</si>
  <si>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</si>
  <si>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</si>
  <si>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</si>
  <si>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</si>
  <si>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</si>
  <si>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</si>
  <si>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</si>
  <si>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</si>
  <si>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</si>
  <si>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</si>
  <si>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</si>
  <si>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</si>
  <si>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</si>
  <si>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</si>
  <si>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</si>
  <si>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</si>
  <si>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</si>
  <si>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</si>
  <si>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</si>
  <si>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</si>
  <si>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</si>
  <si>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</si>
  <si>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</si>
  <si>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</si>
  <si>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</si>
  <si>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</si>
  <si>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</si>
  <si>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</si>
  <si>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</si>
  <si>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</si>
  <si>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</si>
  <si>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</si>
  <si>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</si>
  <si>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</si>
  <si>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</si>
  <si>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</si>
  <si>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</si>
  <si>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</si>
  <si>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</si>
  <si>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</si>
  <si>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</si>
  <si>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</si>
  <si>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</si>
  <si>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</si>
  <si>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</si>
  <si>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</si>
  <si>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</si>
  <si>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</si>
  <si>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</si>
  <si>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</si>
  <si>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</si>
  <si>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</si>
  <si>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</si>
  <si>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</si>
  <si>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</si>
  <si>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</si>
  <si>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</si>
  <si>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</si>
  <si>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</si>
  <si>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</si>
  <si>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</si>
  <si>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</si>
  <si>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</si>
  <si>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</si>
  <si>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</si>
  <si>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</si>
  <si>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</si>
  <si>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</si>
  <si>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</si>
  <si>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</si>
  <si>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</si>
  <si>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</si>
  <si>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</si>
  <si>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</si>
  <si>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</si>
  <si>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</si>
  <si>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</si>
  <si>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</si>
  <si>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</si>
  <si>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</si>
  <si>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</si>
  <si>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</si>
  <si>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</si>
  <si>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</si>
  <si>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</si>
  <si>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</si>
  <si>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</si>
  <si>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</si>
  <si>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</si>
  <si>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</si>
  <si>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</si>
  <si>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</si>
  <si>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</si>
  <si>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</si>
  <si>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</si>
  <si>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</si>
  <si>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</si>
  <si>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</si>
  <si>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</si>
  <si>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</si>
  <si>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</si>
  <si>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</si>
  <si>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</si>
  <si>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</si>
  <si>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</si>
  <si>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</si>
  <si>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</si>
  <si>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</si>
  <si>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</si>
  <si>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</si>
  <si>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</si>
  <si>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</si>
  <si>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</si>
  <si>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</si>
  <si>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</si>
  <si>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</si>
  <si>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</si>
  <si>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</si>
  <si>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</si>
  <si>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</si>
  <si>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</si>
  <si>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</si>
  <si>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</si>
  <si>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</si>
  <si>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</si>
  <si>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</si>
  <si>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</si>
  <si>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</si>
  <si>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</si>
  <si>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</si>
  <si>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</si>
  <si>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</si>
  <si>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</si>
  <si>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</si>
  <si>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</si>
  <si>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</si>
  <si>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</si>
  <si>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</si>
  <si>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</si>
  <si>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</si>
  <si>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</si>
  <si>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</si>
  <si>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</si>
  <si>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</si>
  <si>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</si>
  <si>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</si>
  <si>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</si>
  <si>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</si>
  <si>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</si>
  <si>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</si>
  <si>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</si>
  <si>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</si>
  <si>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</si>
  <si>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</si>
  <si>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</si>
  <si>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</si>
  <si>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</si>
  <si>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</si>
  <si>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</si>
  <si>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</si>
  <si>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</si>
  <si>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</si>
  <si>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</si>
  <si>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</si>
  <si>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</si>
  <si>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</si>
  <si>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</si>
  <si>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</si>
  <si>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</si>
  <si>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</si>
  <si>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</si>
  <si>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</si>
  <si>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</si>
  <si>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</si>
  <si>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</si>
  <si>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</si>
  <si>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</si>
  <si>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</si>
  <si>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</si>
  <si>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</si>
  <si>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</si>
  <si>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</si>
  <si>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</si>
  <si>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</si>
  <si>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</si>
  <si>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</si>
  <si>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</si>
  <si>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</si>
  <si>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</si>
  <si>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</si>
  <si>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</si>
  <si>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</si>
  <si>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</si>
  <si>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</si>
  <si>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</si>
  <si>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</si>
  <si>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</si>
  <si>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</si>
  <si>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</si>
  <si>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</si>
  <si>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</si>
  <si>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</si>
  <si>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</si>
  <si>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</si>
  <si>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</si>
  <si>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</si>
  <si>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</si>
  <si>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</si>
  <si>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</si>
  <si>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</si>
  <si>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</si>
  <si>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</si>
  <si>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</si>
  <si>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</si>
  <si>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</si>
  <si>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</si>
  <si>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</si>
  <si>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</si>
  <si>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</si>
  <si>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</si>
  <si>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</si>
  <si>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</si>
  <si>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</si>
  <si>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</si>
  <si>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</si>
  <si>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</si>
  <si>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</si>
  <si>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</si>
  <si>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</si>
  <si>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</si>
  <si>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</si>
  <si>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</si>
  <si>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</si>
  <si>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</si>
  <si>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</si>
  <si>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</si>
  <si>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</si>
  <si>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</si>
  <si>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</si>
  <si>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</si>
  <si>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</si>
  <si>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</si>
  <si>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</si>
  <si>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</si>
  <si>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</si>
  <si>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</si>
  <si>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</si>
  <si>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</si>
  <si>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</si>
  <si>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</si>
  <si>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</si>
  <si>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</si>
  <si>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</si>
  <si>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</si>
  <si>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</si>
  <si>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</si>
  <si>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</si>
  <si>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</si>
  <si>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</si>
  <si>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</si>
  <si>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</si>
  <si>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</si>
  <si>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</si>
  <si>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</si>
  <si>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</si>
  <si>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</si>
  <si>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</si>
  <si>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</si>
  <si>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</si>
  <si>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</si>
  <si>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</si>
  <si>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</si>
  <si>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</si>
  <si>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</si>
  <si>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</si>
  <si>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</si>
  <si>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</si>
  <si>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</si>
  <si>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</si>
  <si>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</si>
  <si>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</si>
  <si>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</si>
  <si>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</si>
  <si>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</si>
  <si>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</si>
  <si>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</si>
  <si>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</si>
  <si>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</si>
  <si>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</si>
  <si>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</si>
  <si>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</si>
  <si>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</si>
  <si>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</si>
  <si>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</si>
  <si>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</si>
  <si>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</si>
  <si>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</si>
  <si>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</si>
  <si>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</si>
  <si>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</si>
  <si>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</si>
  <si>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</si>
  <si>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</si>
  <si>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</si>
  <si>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</si>
  <si>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</si>
  <si>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</si>
  <si>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</si>
  <si>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</si>
  <si>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</si>
  <si>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</si>
  <si>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</si>
  <si>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</si>
  <si>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</si>
  <si>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</si>
  <si>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</si>
  <si>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</si>
  <si>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</si>
  <si>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</si>
  <si>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</si>
  <si>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</si>
  <si>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</si>
  <si>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</si>
  <si>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</si>
  <si>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</si>
  <si>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</si>
  <si>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</si>
  <si>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</si>
  <si>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</si>
  <si>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</si>
  <si>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</si>
  <si>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</si>
  <si>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</si>
  <si>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</si>
  <si>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</si>
  <si>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</si>
  <si>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</si>
  <si>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</si>
  <si>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</si>
  <si>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</si>
  <si>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</si>
  <si>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</si>
  <si>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</si>
  <si>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</si>
  <si>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</si>
  <si>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</si>
  <si>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</si>
  <si>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</si>
  <si>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</si>
  <si>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</si>
  <si>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</si>
  <si>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</si>
  <si>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</si>
  <si>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</si>
  <si>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</si>
  <si>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</si>
  <si>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</si>
  <si>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</si>
  <si>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</si>
  <si>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</si>
  <si>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</si>
  <si>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</si>
  <si>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</si>
  <si>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</si>
  <si>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</si>
  <si>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</si>
  <si>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</si>
  <si>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</si>
  <si>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</si>
  <si>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</si>
  <si>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</si>
  <si>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</si>
  <si>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</si>
  <si>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</si>
  <si>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</si>
  <si>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</si>
  <si>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</si>
  <si>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</si>
  <si>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</si>
  <si>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</si>
  <si>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</si>
  <si>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</si>
  <si>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</si>
  <si>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</si>
  <si>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</si>
  <si>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</si>
  <si>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</si>
  <si>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</si>
  <si>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</si>
  <si>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</si>
  <si>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</si>
  <si>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</si>
  <si>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</si>
  <si>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</si>
  <si>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</si>
  <si>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</si>
  <si>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</si>
  <si>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</si>
  <si>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</si>
  <si>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</si>
  <si>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</si>
  <si>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</si>
  <si>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</si>
  <si>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</si>
  <si>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</si>
  <si>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</si>
  <si>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</si>
  <si>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</si>
  <si>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</si>
  <si>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</si>
  <si>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</si>
  <si>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</si>
  <si>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</si>
  <si>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</si>
  <si>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</si>
  <si>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</si>
  <si>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</si>
  <si>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</si>
  <si>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</si>
  <si>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</si>
  <si>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</si>
  <si>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</si>
  <si>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</si>
  <si>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</si>
  <si>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</si>
  <si>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</si>
  <si>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</si>
  <si>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</si>
  <si>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</si>
  <si>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</si>
  <si>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</si>
  <si>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</si>
  <si>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</si>
  <si>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</si>
  <si>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</si>
  <si>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</si>
  <si>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</si>
  <si>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</si>
  <si>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</si>
  <si>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</si>
  <si>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</si>
  <si>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</si>
  <si>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</si>
  <si>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</si>
  <si>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</si>
  <si>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</si>
  <si>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</si>
  <si>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</si>
  <si>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</si>
  <si>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</si>
  <si>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</si>
  <si>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</si>
  <si>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</si>
  <si>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</si>
  <si>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</si>
  <si>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</si>
  <si>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</si>
  <si>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</si>
  <si>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</si>
  <si>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</si>
  <si>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</si>
  <si>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</si>
  <si>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</si>
  <si>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</si>
  <si>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</si>
  <si>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</si>
  <si>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</si>
  <si>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</si>
  <si>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</si>
  <si>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</si>
  <si>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</si>
  <si>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</si>
  <si>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</si>
  <si>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</si>
  <si>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</si>
  <si>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</si>
  <si>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</si>
  <si>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</si>
  <si>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</si>
  <si>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</si>
  <si>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</si>
  <si>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</si>
  <si>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</si>
  <si>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</si>
  <si>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</si>
  <si>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</si>
  <si>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</si>
  <si>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</si>
  <si>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</si>
  <si>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</si>
  <si>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</si>
  <si>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</si>
  <si>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</si>
  <si>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</si>
  <si>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</si>
  <si>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</si>
  <si>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</si>
  <si>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</si>
  <si>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</si>
  <si>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</si>
  <si>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</si>
  <si>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</si>
  <si>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</si>
  <si>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</si>
  <si>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</si>
  <si>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</si>
  <si>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</si>
  <si>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</si>
  <si>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</si>
  <si>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</si>
  <si>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</si>
  <si>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</si>
  <si>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</si>
  <si>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</si>
  <si>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</si>
  <si>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</si>
  <si>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</si>
  <si>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</si>
  <si>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</si>
  <si>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</si>
  <si>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</si>
  <si>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</si>
  <si>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</si>
  <si>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</si>
  <si>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</si>
  <si>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</si>
  <si>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</si>
  <si>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</si>
  <si>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</si>
  <si>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</si>
  <si>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</si>
  <si>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</si>
  <si>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</si>
  <si>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</si>
  <si>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</si>
  <si>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</si>
  <si>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</si>
  <si>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</si>
  <si>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</si>
  <si>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</si>
  <si>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</si>
  <si>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</si>
  <si>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</si>
  <si>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</si>
  <si>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</si>
  <si>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</si>
  <si>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</si>
  <si>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</si>
  <si>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</si>
  <si>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</si>
  <si>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</si>
  <si>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</si>
  <si>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</si>
  <si>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</si>
  <si>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</si>
  <si>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</si>
  <si>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</si>
  <si>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</si>
  <si>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</si>
  <si>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</si>
  <si>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</si>
  <si>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</si>
  <si>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</si>
  <si>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</si>
  <si>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</si>
  <si>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</si>
  <si>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</si>
  <si>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</si>
  <si>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</si>
  <si>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</si>
  <si>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</si>
  <si>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</si>
  <si>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</si>
  <si>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</si>
  <si>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</si>
  <si>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</si>
  <si>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</si>
  <si>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</si>
  <si>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</si>
  <si>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</si>
  <si>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</si>
  <si>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</si>
  <si>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</si>
  <si>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</si>
  <si>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</si>
  <si>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</si>
  <si>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</si>
  <si>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</si>
  <si>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</si>
  <si>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</si>
  <si>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</si>
  <si>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</si>
  <si>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</si>
  <si>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</si>
  <si>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</si>
  <si>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</si>
  <si>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</si>
  <si>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</si>
  <si>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</si>
  <si>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</si>
  <si>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</si>
  <si>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</si>
  <si>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</si>
  <si>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</si>
  <si>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</si>
  <si>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</si>
  <si>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</si>
  <si>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</si>
  <si>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</si>
  <si>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</si>
  <si>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</si>
  <si>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</si>
  <si>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</si>
  <si>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</si>
  <si>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</si>
  <si>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</si>
  <si>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</si>
  <si>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</si>
  <si>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</si>
  <si>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</si>
  <si>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</si>
  <si>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</si>
  <si>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</si>
  <si>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</si>
  <si>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</si>
  <si>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</si>
  <si>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</si>
  <si>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</si>
  <si>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</si>
  <si>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</si>
  <si>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</si>
  <si>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</si>
  <si>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</si>
  <si>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</si>
  <si>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</si>
  <si>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</si>
  <si>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</si>
  <si>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</si>
  <si>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</si>
  <si>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</si>
  <si>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</si>
  <si>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</si>
  <si>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</si>
  <si>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</si>
  <si>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</si>
  <si>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</si>
  <si>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</si>
  <si>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</si>
  <si>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</si>
  <si>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</si>
  <si>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</si>
  <si>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</si>
  <si>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</si>
  <si>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</si>
  <si>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</si>
  <si>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</si>
  <si>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</si>
  <si>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</si>
  <si>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</si>
  <si>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</si>
  <si>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</si>
  <si>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</si>
  <si>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</si>
  <si>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</si>
  <si>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</si>
  <si>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</si>
  <si>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</si>
  <si>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</si>
  <si>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</si>
  <si>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</si>
  <si>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</si>
  <si>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</si>
  <si>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</si>
  <si>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</si>
  <si>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</si>
  <si>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</si>
  <si>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</si>
  <si>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</si>
  <si>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</si>
  <si>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</si>
  <si>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</si>
  <si>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</si>
  <si>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</si>
  <si>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</si>
  <si>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</si>
  <si>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</si>
  <si>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</si>
  <si>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</si>
  <si>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</si>
  <si>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</si>
  <si>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</si>
  <si>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</si>
  <si>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</si>
  <si>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</si>
  <si>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</si>
  <si>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</si>
  <si>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</si>
  <si>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</si>
  <si>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</si>
  <si>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</si>
  <si>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</si>
  <si>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</si>
  <si>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</si>
  <si>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</si>
  <si>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</si>
  <si>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</si>
  <si>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</si>
  <si>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</si>
  <si>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</si>
  <si>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</si>
  <si>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</si>
  <si>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</si>
  <si>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</si>
  <si>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</si>
  <si>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</si>
  <si>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</si>
  <si>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</si>
  <si>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</si>
  <si>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</si>
  <si>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</si>
  <si>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</si>
  <si>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</si>
  <si>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</si>
  <si>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</si>
  <si>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</si>
  <si>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</si>
  <si>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</si>
  <si>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</si>
  <si>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</si>
  <si>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</si>
  <si>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</si>
  <si>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</si>
  <si>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</si>
  <si>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</si>
  <si>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</si>
  <si>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</si>
  <si>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</si>
  <si>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</si>
  <si>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</si>
  <si>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</si>
  <si>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</si>
  <si>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</si>
  <si>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</si>
  <si>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</si>
  <si>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</si>
  <si>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</si>
  <si>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</si>
  <si>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</si>
  <si>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</si>
  <si>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</si>
  <si>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</si>
  <si>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</si>
  <si>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</si>
  <si>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</si>
  <si>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</si>
  <si>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</si>
  <si>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</si>
  <si>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</si>
  <si>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</si>
  <si>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</si>
  <si>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</si>
  <si>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</si>
  <si>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</si>
  <si>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</si>
  <si>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</si>
  <si>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</si>
  <si>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</si>
  <si>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</si>
  <si>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</si>
  <si>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</si>
  <si>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</si>
  <si>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</si>
  <si>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</si>
  <si>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</si>
  <si>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</si>
  <si>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</si>
  <si>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</si>
  <si>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</si>
  <si>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</si>
  <si>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</si>
  <si>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</si>
  <si>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</si>
  <si>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</si>
  <si>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</si>
  <si>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</si>
  <si>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</si>
  <si>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</si>
  <si>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</si>
  <si>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</si>
  <si>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</si>
  <si>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</si>
  <si>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</si>
  <si>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</si>
  <si>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</si>
  <si>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</si>
  <si>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</si>
  <si>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</si>
  <si>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</si>
  <si>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</si>
  <si>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</si>
  <si>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</si>
  <si>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</si>
  <si>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</si>
  <si>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</si>
  <si>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</si>
  <si>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</si>
  <si>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</si>
  <si>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</si>
  <si>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</si>
  <si>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</si>
  <si>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</si>
  <si>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</si>
  <si>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</si>
  <si>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</si>
  <si>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</si>
  <si>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</si>
  <si>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</si>
  <si>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</si>
  <si>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</si>
  <si>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</si>
  <si>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</si>
  <si>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</si>
  <si>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</si>
  <si>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</si>
  <si>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</si>
  <si>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</si>
  <si>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</si>
  <si>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</si>
  <si>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</si>
  <si>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</si>
  <si>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</si>
  <si>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</si>
  <si>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</si>
  <si>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</si>
  <si>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</si>
  <si>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</si>
  <si>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</si>
  <si>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</si>
  <si>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</si>
  <si>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</si>
  <si>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</si>
  <si>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</si>
  <si>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</si>
  <si>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</si>
  <si>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</si>
  <si>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</si>
  <si>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</si>
  <si>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</si>
  <si>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</si>
  <si>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</si>
  <si>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</si>
  <si>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</si>
  <si>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</si>
  <si>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</si>
  <si>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</si>
  <si>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</si>
  <si>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</si>
  <si>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</si>
  <si>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</si>
  <si>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</si>
  <si>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</si>
  <si>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</si>
  <si>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</si>
  <si>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</si>
  <si>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</si>
  <si>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</si>
  <si>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</si>
  <si>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</si>
  <si>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</si>
  <si>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</si>
  <si>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</si>
  <si>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</si>
  <si>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</si>
  <si>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</si>
  <si>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</si>
  <si>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</si>
  <si>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</si>
  <si>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</si>
  <si>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</si>
  <si>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</si>
  <si>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</si>
  <si>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</si>
  <si>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</si>
  <si>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</si>
  <si>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</si>
  <si>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</si>
  <si>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</si>
  <si>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</si>
  <si>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</si>
  <si>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</si>
  <si>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</si>
  <si>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</si>
  <si>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</si>
  <si>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</si>
  <si>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</si>
  <si>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</si>
  <si>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</si>
  <si>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</si>
  <si>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</si>
  <si>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</si>
  <si>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</si>
  <si>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</si>
  <si>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</si>
  <si>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</si>
  <si>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</si>
  <si>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</si>
  <si>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</si>
  <si>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</si>
  <si>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</si>
  <si>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</si>
  <si>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</si>
  <si>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</si>
  <si>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</si>
  <si>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</si>
  <si>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</si>
  <si>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</si>
  <si>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</si>
  <si>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</si>
  <si>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</si>
  <si>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</si>
  <si>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</si>
  <si>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</si>
  <si>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</si>
  <si>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</si>
  <si>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</si>
  <si>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</si>
  <si>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</si>
  <si>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</si>
  <si>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</si>
  <si>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</si>
  <si>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</si>
  <si>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</si>
  <si>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</si>
  <si>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</si>
  <si>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</si>
  <si>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</si>
  <si>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</si>
  <si>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</si>
  <si>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</si>
  <si>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</si>
  <si>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</si>
  <si>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</si>
  <si>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</si>
  <si>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</si>
  <si>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</si>
  <si>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</si>
  <si>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</si>
  <si>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</si>
  <si>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</si>
  <si>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</si>
  <si>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</si>
  <si>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</si>
  <si>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</si>
  <si>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</si>
  <si>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</si>
  <si>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</si>
  <si>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</si>
  <si>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</si>
  <si>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</si>
  <si>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</si>
  <si>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</si>
  <si>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</si>
  <si>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</si>
  <si>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</si>
  <si>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</si>
  <si>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</si>
  <si>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</si>
  <si>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</si>
  <si>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</si>
  <si>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</si>
  <si>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</si>
  <si>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</si>
  <si>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</si>
  <si>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</si>
  <si>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</si>
  <si>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</si>
  <si>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</si>
  <si>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</si>
  <si>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</si>
  <si>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</si>
  <si>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</si>
  <si>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</si>
  <si>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</si>
  <si>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</si>
  <si>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</si>
  <si>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</si>
  <si>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</si>
  <si>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</si>
  <si>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</si>
  <si>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</si>
  <si>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</si>
  <si>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</si>
  <si>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</si>
  <si>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</si>
  <si>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</si>
  <si>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</si>
  <si>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</si>
  <si>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</si>
  <si>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</si>
  <si>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</si>
  <si>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</si>
  <si>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</si>
  <si>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</si>
  <si>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</si>
  <si>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</si>
  <si>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</si>
  <si>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</si>
  <si>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</si>
  <si>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</si>
  <si>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</si>
  <si>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</si>
  <si>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</si>
  <si>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</si>
  <si>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</si>
  <si>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</si>
  <si>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</si>
  <si>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</si>
  <si>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</si>
  <si>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</si>
  <si>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</si>
  <si>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</si>
  <si>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</si>
  <si>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</si>
  <si>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</si>
  <si>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</si>
  <si>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</si>
  <si>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</si>
  <si>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</si>
  <si>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</si>
  <si>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</si>
  <si>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</si>
  <si>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</si>
  <si>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</si>
  <si>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</si>
  <si>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</si>
  <si>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</si>
  <si>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</si>
  <si>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</si>
  <si>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</si>
  <si>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</si>
  <si>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</si>
  <si>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</si>
  <si>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</si>
  <si>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</si>
  <si>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</si>
  <si>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</si>
  <si>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</si>
  <si>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</si>
  <si>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</si>
  <si>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</si>
  <si>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</si>
  <si>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</si>
  <si>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</si>
  <si>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</si>
  <si>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</si>
  <si>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</si>
  <si>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</si>
  <si>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</si>
  <si>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</si>
  <si>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</si>
  <si>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</si>
  <si>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</si>
  <si>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</si>
  <si>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</si>
  <si>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</si>
  <si>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</si>
  <si>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</si>
  <si>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</si>
  <si>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</si>
  <si>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</si>
  <si>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</si>
  <si>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</si>
  <si>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</si>
  <si>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</si>
  <si>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</si>
  <si>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</si>
  <si>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</si>
  <si>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</si>
  <si>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</si>
  <si>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</si>
  <si>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</si>
  <si>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</si>
  <si>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</si>
  <si>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</si>
  <si>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</si>
  <si>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</si>
  <si>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</si>
  <si>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</si>
  <si>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</si>
  <si>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</si>
  <si>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</si>
  <si>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</si>
  <si>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</si>
  <si>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</si>
  <si>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</si>
  <si>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</si>
  <si>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</si>
  <si>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</si>
  <si>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</si>
  <si>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</si>
  <si>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</si>
  <si>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</si>
  <si>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</si>
  <si>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</si>
  <si>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</si>
  <si>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</si>
  <si>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</si>
  <si>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</si>
  <si>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</si>
  <si>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</si>
  <si>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</si>
  <si>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</si>
  <si>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</si>
  <si>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</si>
  <si>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</si>
  <si>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</si>
  <si>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</si>
  <si>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</si>
  <si>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</si>
  <si>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</si>
  <si>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</si>
  <si>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</si>
  <si>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</si>
  <si>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</si>
  <si>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</si>
  <si>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</si>
  <si>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</si>
  <si>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</si>
  <si>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</si>
  <si>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</si>
  <si>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</si>
  <si>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</si>
  <si>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</si>
  <si>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</si>
  <si>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</si>
  <si>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</si>
  <si>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</si>
  <si>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</si>
  <si>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</si>
  <si>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</si>
  <si>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</si>
  <si>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</si>
  <si>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</si>
  <si>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</si>
  <si>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</si>
  <si>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</si>
  <si>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</si>
  <si>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</si>
  <si>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</si>
  <si>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</si>
  <si>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</si>
  <si>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</si>
  <si>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</si>
  <si>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</si>
  <si>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</si>
  <si>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</si>
  <si>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</si>
  <si>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</si>
  <si>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</si>
  <si>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</si>
  <si>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</si>
  <si>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</si>
  <si>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</si>
  <si>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</si>
  <si>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</si>
  <si>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</si>
  <si>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</si>
  <si>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</si>
  <si>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</si>
  <si>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</si>
  <si>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</si>
  <si>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</si>
  <si>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</si>
  <si>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</si>
  <si>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</si>
  <si>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</si>
  <si>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</si>
  <si>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</si>
  <si>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</si>
  <si>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</si>
  <si>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</si>
  <si>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</si>
  <si>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</si>
  <si>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</si>
  <si>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</si>
  <si>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</si>
  <si>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</si>
  <si>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</si>
  <si>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</si>
  <si>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</si>
  <si>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</si>
  <si>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</si>
  <si>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</si>
  <si>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</si>
  <si>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</si>
  <si>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</si>
  <si>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</si>
  <si>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</si>
  <si>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</si>
  <si>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</si>
  <si>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</si>
  <si>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</si>
  <si>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</si>
  <si>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</si>
  <si>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</si>
  <si>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</si>
  <si>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</si>
  <si>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</si>
  <si>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</si>
  <si>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</si>
  <si>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</si>
  <si>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</si>
  <si>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</si>
  <si>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</si>
  <si>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</si>
  <si>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</si>
  <si>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</si>
  <si>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</si>
  <si>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</si>
  <si>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</si>
  <si>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</si>
  <si>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</si>
  <si>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</si>
  <si>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</si>
  <si>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</si>
  <si>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</si>
  <si>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</si>
  <si>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</si>
  <si>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</si>
  <si>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</si>
  <si>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</si>
  <si>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</si>
  <si>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</si>
  <si>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</si>
  <si>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</si>
  <si>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</si>
  <si>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</si>
  <si>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</si>
  <si>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</si>
  <si>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</si>
  <si>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</si>
  <si>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</si>
  <si>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</si>
  <si>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</si>
  <si>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</si>
  <si>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</si>
  <si>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</si>
  <si>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</si>
  <si>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</si>
  <si>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</si>
  <si>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</si>
  <si>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</si>
  <si>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</si>
  <si>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</si>
  <si>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</si>
  <si>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</si>
  <si>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</si>
  <si>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</si>
  <si>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</si>
  <si>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</si>
  <si>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</si>
  <si>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</si>
  <si>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</si>
  <si>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</si>
  <si>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</si>
  <si>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</si>
  <si>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</si>
  <si>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</si>
  <si>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</si>
  <si>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</si>
  <si>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</si>
  <si>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</si>
  <si>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</si>
  <si>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</si>
  <si>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</si>
  <si>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</si>
  <si>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</si>
  <si>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</si>
  <si>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</si>
  <si>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</si>
  <si>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</si>
  <si>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</si>
  <si>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</si>
  <si>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</si>
  <si>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</si>
  <si>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</si>
  <si>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</si>
  <si>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</si>
  <si>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</si>
  <si>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</si>
  <si>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</si>
  <si>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</si>
  <si>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</si>
  <si>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</si>
  <si>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</si>
  <si>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</si>
  <si>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</si>
  <si>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</si>
  <si>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</si>
  <si>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</si>
  <si>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</si>
  <si>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</si>
  <si>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</si>
  <si>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</si>
  <si>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</si>
  <si>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</si>
  <si>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</si>
  <si>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</si>
  <si>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</si>
  <si>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</si>
  <si>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</si>
  <si>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</si>
  <si>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</si>
  <si>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</si>
  <si>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</si>
  <si>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</si>
  <si>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</si>
  <si>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</si>
  <si>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</si>
  <si>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</si>
  <si>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</si>
  <si>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</si>
  <si>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</si>
  <si>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</si>
  <si>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</si>
  <si>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</si>
  <si>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</si>
  <si>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</si>
  <si>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</si>
  <si>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</si>
  <si>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</si>
  <si>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</si>
  <si>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</si>
  <si>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</si>
  <si>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</si>
  <si>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</si>
  <si>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</si>
  <si>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</si>
  <si>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</si>
  <si>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</si>
  <si>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</si>
  <si>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</si>
  <si>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</si>
  <si>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</si>
  <si>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</si>
  <si>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</si>
  <si>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</si>
  <si>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</si>
  <si>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</si>
  <si>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</si>
  <si>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</si>
  <si>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</si>
  <si>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</si>
  <si>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</si>
  <si>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</si>
  <si>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</si>
  <si>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</si>
  <si>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</si>
  <si>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</si>
  <si>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</si>
  <si>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</si>
  <si>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</si>
  <si>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</si>
  <si>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</si>
  <si>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</si>
  <si>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</si>
  <si>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</si>
  <si>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</si>
  <si>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</si>
  <si>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</si>
  <si>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</si>
  <si>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</si>
  <si>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</si>
  <si>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</si>
  <si>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</si>
  <si>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</si>
  <si>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</si>
  <si>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</si>
  <si>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</si>
  <si>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</si>
  <si>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</si>
  <si>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</si>
  <si>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</si>
  <si>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</si>
  <si>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</si>
  <si>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</si>
  <si>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</si>
  <si>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</si>
  <si>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</si>
  <si>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</si>
  <si>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</si>
  <si>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</si>
  <si>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</si>
  <si>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</si>
  <si>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</si>
  <si>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</si>
  <si>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</si>
  <si>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</si>
  <si>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</si>
  <si>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</si>
  <si>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</si>
  <si>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</si>
  <si>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</si>
  <si>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</si>
  <si>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</si>
  <si>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</si>
  <si>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</si>
  <si>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</si>
  <si>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</si>
  <si>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</si>
  <si>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</si>
  <si>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</si>
  <si>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</si>
  <si>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</si>
  <si>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</si>
  <si>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</si>
  <si>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</si>
  <si>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</si>
  <si>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</si>
  <si>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</si>
  <si>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</si>
  <si>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</si>
  <si>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</si>
  <si>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</si>
  <si>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</si>
  <si>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</si>
  <si>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</si>
  <si>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</si>
  <si>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</si>
  <si>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</si>
  <si>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</si>
  <si>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</si>
  <si>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</si>
  <si>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</si>
  <si>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</si>
  <si>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</si>
  <si>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</si>
  <si>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</si>
  <si>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</si>
  <si>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</si>
  <si>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</si>
  <si>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</si>
  <si>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</si>
  <si>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</si>
  <si>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</si>
  <si>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</si>
  <si>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</si>
  <si>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</si>
  <si>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</si>
  <si>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</si>
  <si>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</si>
  <si>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</si>
  <si>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</si>
  <si>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</si>
  <si>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</si>
  <si>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</si>
  <si>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</si>
  <si>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</si>
  <si>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</si>
  <si>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</si>
  <si>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</si>
  <si>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</si>
  <si>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</si>
  <si>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</si>
  <si>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</si>
  <si>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</si>
  <si>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</si>
  <si>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</si>
  <si>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</si>
  <si>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</si>
  <si>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</si>
  <si>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</si>
  <si>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</si>
  <si>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</si>
  <si>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</si>
  <si>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</si>
  <si>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</si>
  <si>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</si>
  <si>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</si>
  <si>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</si>
  <si>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</si>
  <si>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</si>
  <si>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</si>
  <si>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</si>
  <si>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</si>
  <si>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</si>
  <si>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</si>
  <si>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</si>
  <si>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</si>
  <si>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</si>
  <si>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</si>
  <si>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</si>
  <si>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</si>
  <si>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</si>
  <si>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</si>
  <si>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</si>
  <si>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</si>
  <si>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</si>
  <si>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</si>
  <si>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</si>
  <si>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</si>
  <si>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</si>
  <si>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</si>
  <si>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</si>
  <si>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</si>
  <si>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</si>
  <si>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</si>
  <si>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</si>
  <si>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</si>
  <si>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</si>
  <si>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</si>
  <si>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</si>
  <si>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</si>
  <si>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</si>
  <si>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</si>
  <si>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</si>
  <si>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</si>
  <si>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</si>
  <si>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</si>
  <si>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</si>
  <si>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</si>
  <si>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</si>
  <si>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</si>
  <si>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</si>
  <si>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</si>
  <si>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</si>
  <si>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</si>
  <si>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</si>
  <si>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</si>
  <si>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</si>
  <si>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</si>
  <si>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</si>
  <si>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</si>
  <si>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</si>
  <si>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</si>
  <si>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</si>
  <si>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</si>
  <si>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</si>
  <si>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</si>
  <si>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</si>
  <si>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</si>
  <si>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</si>
  <si>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</si>
  <si>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</si>
  <si>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</si>
  <si>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</si>
  <si>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</si>
  <si>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</si>
  <si>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</si>
  <si>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</si>
  <si>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</si>
  <si>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</si>
  <si>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</si>
  <si>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</si>
  <si>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</si>
  <si>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</si>
  <si>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</si>
  <si>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</si>
  <si>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</si>
  <si>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</si>
  <si>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</si>
  <si>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</si>
  <si>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</si>
  <si>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</si>
  <si>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</si>
  <si>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</si>
  <si>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</si>
  <si>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</si>
  <si>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</si>
  <si>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</si>
  <si>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</si>
  <si>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</si>
  <si>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</si>
  <si>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</si>
  <si>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</si>
  <si>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</si>
  <si>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</si>
  <si>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</si>
  <si>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</si>
  <si>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</si>
  <si>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</si>
  <si>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</si>
  <si>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</si>
  <si>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</si>
  <si>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</si>
  <si>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</si>
  <si>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</si>
  <si>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</si>
  <si>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</si>
  <si>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</si>
  <si>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</si>
  <si>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</si>
  <si>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</si>
  <si>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</si>
  <si>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</si>
  <si>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</si>
  <si>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</si>
  <si>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</si>
  <si>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</si>
  <si>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</si>
  <si>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</si>
  <si>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</si>
  <si>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</si>
  <si>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</si>
  <si>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</si>
  <si>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</si>
  <si>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</si>
  <si>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</si>
  <si>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</si>
  <si>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</si>
  <si>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</si>
  <si>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</si>
  <si>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</si>
  <si>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</si>
  <si>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</si>
  <si>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</si>
  <si>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</si>
  <si>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</si>
  <si>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</si>
  <si>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</si>
  <si>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</si>
  <si>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</si>
  <si>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</si>
  <si>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</si>
  <si>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</si>
  <si>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</si>
  <si>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</si>
  <si>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</si>
  <si>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</si>
  <si>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</si>
  <si>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</si>
  <si>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</si>
  <si>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</si>
  <si>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</si>
  <si>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</si>
  <si>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</si>
  <si>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</si>
  <si>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</si>
  <si>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</si>
  <si>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</si>
  <si>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</si>
  <si>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</si>
  <si>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</si>
  <si>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</si>
  <si>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</si>
  <si>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</si>
  <si>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</si>
  <si>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</si>
  <si>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</si>
  <si>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</si>
  <si>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</si>
  <si>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</si>
  <si>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</si>
  <si>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</si>
  <si>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</si>
  <si>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</si>
  <si>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</si>
  <si>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</si>
  <si>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</si>
  <si>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</si>
  <si>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</si>
  <si>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</si>
  <si>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</si>
  <si>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</si>
  <si>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</si>
  <si>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</si>
  <si>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</si>
  <si>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</si>
  <si>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</si>
  <si>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</si>
  <si>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</si>
  <si>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</si>
  <si>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</si>
  <si>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</si>
  <si>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</si>
  <si>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</si>
  <si>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</si>
  <si>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</si>
  <si>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</si>
  <si>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</si>
  <si>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</si>
  <si>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</si>
  <si>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</si>
  <si>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</si>
  <si>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</si>
  <si>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</si>
  <si>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</si>
  <si>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</si>
  <si>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</si>
  <si>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</si>
  <si>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</si>
  <si>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</si>
  <si>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</si>
  <si>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</si>
  <si>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</si>
  <si>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</si>
  <si>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</si>
  <si>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</si>
  <si>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</si>
  <si>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</si>
  <si>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</si>
  <si>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</si>
  <si>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</si>
  <si>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</si>
  <si>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</si>
  <si>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</si>
  <si>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</si>
  <si>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</si>
  <si>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</si>
  <si>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</si>
  <si>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</si>
  <si>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</si>
  <si>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</si>
  <si>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</si>
  <si>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</si>
  <si>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</si>
  <si>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</si>
  <si>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</si>
  <si>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</si>
  <si>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</si>
  <si>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</si>
  <si>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</si>
  <si>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</si>
  <si>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</si>
  <si>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</si>
  <si>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</si>
  <si>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</si>
  <si>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</si>
  <si>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</si>
  <si>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</si>
  <si>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</si>
  <si>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</si>
  <si>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</si>
  <si>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</si>
  <si>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</si>
  <si>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</si>
  <si>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</si>
  <si>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</si>
  <si>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</si>
  <si>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</si>
  <si>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</si>
  <si>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</si>
  <si>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</si>
  <si>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</si>
  <si>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</si>
  <si>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</si>
  <si>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</si>
  <si>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</si>
  <si>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</si>
  <si>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</si>
  <si>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</si>
  <si>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</si>
  <si>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</si>
  <si>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</si>
  <si>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</si>
  <si>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</si>
  <si>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</si>
  <si>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</si>
  <si>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</si>
  <si>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</si>
  <si>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</si>
  <si>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</si>
  <si>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</si>
  <si>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</si>
  <si>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</si>
  <si>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</si>
  <si>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</si>
  <si>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</si>
  <si>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</si>
  <si>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</si>
  <si>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</si>
  <si>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</si>
  <si>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</si>
  <si>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</si>
  <si>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</si>
  <si>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</si>
  <si>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</si>
  <si>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</si>
  <si>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</si>
  <si>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</si>
  <si>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</si>
  <si>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</si>
  <si>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</si>
  <si>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</si>
  <si>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</si>
  <si>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</si>
  <si>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</si>
  <si>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</si>
  <si>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</si>
  <si>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</si>
  <si>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</si>
  <si>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</si>
  <si>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</si>
  <si>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</si>
  <si>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</si>
  <si>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</si>
  <si>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</si>
  <si>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</si>
  <si>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</si>
  <si>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</si>
  <si>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</si>
  <si>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</si>
  <si>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</si>
  <si>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</si>
  <si>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</si>
  <si>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</si>
  <si>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</si>
  <si>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</si>
  <si>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</si>
  <si>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</si>
  <si>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</si>
  <si>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</si>
  <si>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</si>
  <si>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</si>
  <si>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</si>
  <si>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</si>
  <si>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</si>
  <si>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</si>
  <si>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</si>
  <si>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</si>
  <si>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</si>
  <si>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</si>
  <si>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</si>
  <si>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</si>
  <si>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</si>
  <si>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</si>
  <si>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</si>
  <si>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</si>
  <si>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</si>
  <si>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</si>
  <si>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</si>
  <si>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</si>
  <si>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</si>
  <si>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</si>
  <si>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</si>
  <si>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</si>
  <si>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</si>
  <si>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</si>
  <si>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</si>
  <si>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</si>
  <si>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</si>
  <si>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</si>
  <si>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</si>
  <si>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</si>
  <si>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</si>
  <si>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</si>
  <si>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</si>
  <si>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</si>
  <si>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</si>
  <si>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</si>
  <si>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</si>
  <si>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</si>
  <si>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</si>
  <si>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</si>
  <si>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</si>
  <si>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</si>
  <si>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</si>
  <si>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</si>
  <si>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</si>
  <si>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</si>
  <si>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</si>
  <si>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</si>
  <si>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</si>
  <si>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</si>
  <si>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</si>
  <si>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</si>
  <si>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</si>
  <si>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</si>
  <si>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</si>
  <si>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</si>
  <si>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</si>
  <si>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</si>
  <si>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</si>
  <si>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</si>
  <si>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</si>
  <si>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</si>
  <si>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</si>
  <si>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</si>
  <si>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</si>
  <si>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</si>
  <si>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</si>
  <si>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</si>
  <si>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</si>
  <si>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</si>
  <si>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</si>
  <si>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</si>
  <si>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</si>
  <si>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</si>
  <si>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</si>
  <si>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</si>
  <si>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</si>
  <si>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</si>
  <si>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</si>
  <si>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</si>
  <si>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</si>
  <si>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</si>
  <si>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</si>
  <si>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</si>
  <si>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</si>
  <si>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</si>
  <si>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</si>
  <si>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</si>
  <si>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</si>
  <si>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</si>
  <si>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</si>
  <si>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</si>
  <si>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</si>
  <si>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</si>
  <si>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</si>
  <si>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</si>
  <si>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</si>
  <si>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</si>
  <si>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</si>
  <si>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</si>
  <si>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</si>
  <si>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</si>
  <si>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</si>
  <si>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</si>
  <si>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</si>
  <si>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</si>
  <si>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</si>
  <si>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</si>
  <si>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</si>
  <si>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</si>
  <si>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</si>
  <si>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</si>
  <si>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</si>
  <si>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</si>
  <si>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</si>
  <si>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</si>
  <si>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</si>
  <si>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</si>
  <si>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</si>
  <si>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</si>
  <si>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</si>
  <si>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</si>
  <si>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</si>
  <si>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</si>
  <si>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</si>
  <si>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</si>
  <si>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</si>
  <si>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</si>
  <si>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</si>
  <si>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</si>
  <si>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</si>
  <si>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</si>
  <si>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</si>
  <si>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</si>
  <si>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</si>
  <si>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</si>
  <si>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</si>
  <si>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</si>
  <si>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</si>
  <si>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</si>
  <si>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</si>
  <si>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</si>
  <si>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</si>
  <si>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</si>
  <si>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</si>
  <si>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</si>
  <si>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</si>
  <si>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</si>
  <si>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</si>
  <si>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</si>
  <si>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</si>
  <si>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</si>
  <si>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</si>
  <si>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</si>
  <si>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</si>
  <si>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</si>
  <si>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</si>
  <si>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</si>
  <si>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</si>
  <si>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</si>
  <si>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</si>
  <si>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</si>
  <si>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</si>
  <si>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</si>
  <si>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</si>
  <si>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</si>
  <si>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</si>
  <si>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</si>
  <si>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</si>
  <si>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</si>
  <si>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</si>
  <si>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</si>
  <si>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</si>
  <si>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</si>
  <si>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</si>
  <si>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</si>
  <si>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</si>
  <si>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</si>
  <si>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</si>
  <si>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</si>
  <si>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</si>
  <si>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</si>
  <si>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</si>
  <si>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</si>
  <si>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</si>
  <si>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</si>
  <si>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</si>
  <si>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</si>
  <si>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</si>
  <si>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</si>
  <si>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</si>
  <si>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</si>
  <si>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</si>
  <si>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</si>
  <si>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</si>
  <si>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</si>
  <si>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</si>
  <si>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</si>
  <si>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</si>
  <si>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</si>
  <si>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</si>
  <si>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</si>
  <si>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</si>
  <si>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</si>
  <si>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</si>
  <si>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</si>
  <si>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</si>
  <si>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</si>
  <si>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</si>
  <si>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</si>
  <si>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</si>
  <si>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</si>
  <si>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</si>
  <si>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</si>
  <si>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</si>
  <si>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</si>
  <si>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</si>
  <si>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</si>
  <si>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</si>
  <si>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</si>
  <si>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</si>
  <si>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</si>
  <si>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</si>
  <si>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</si>
  <si>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</si>
  <si>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</si>
  <si>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</si>
  <si>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</si>
  <si>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</si>
  <si>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</si>
  <si>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</si>
  <si>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</si>
  <si>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</si>
  <si>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</si>
  <si>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</si>
  <si>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</si>
  <si>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</si>
  <si>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</si>
  <si>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</si>
  <si>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</si>
  <si>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</si>
  <si>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</si>
  <si>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</si>
  <si>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</si>
  <si>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</si>
  <si>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</si>
  <si>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</si>
  <si>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</si>
  <si>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</si>
  <si>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</si>
  <si>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</si>
  <si>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</si>
  <si>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</si>
  <si>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</si>
  <si>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</si>
  <si>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</si>
  <si>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</si>
  <si>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</si>
  <si>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</si>
  <si>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</si>
  <si>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</si>
  <si>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</si>
  <si>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</si>
  <si>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</si>
  <si>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</si>
  <si>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</si>
  <si>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</si>
  <si>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</si>
  <si>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</si>
  <si>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</si>
  <si>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</si>
  <si>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</si>
  <si>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</si>
  <si>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</si>
  <si>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</si>
  <si>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</si>
  <si>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</si>
  <si>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</si>
  <si>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</si>
  <si>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</si>
  <si>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</si>
  <si>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</si>
  <si>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</si>
  <si>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</si>
  <si>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</si>
  <si>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</si>
  <si>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</si>
  <si>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</si>
  <si>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</si>
  <si>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</si>
  <si>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</si>
  <si>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</si>
  <si>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</si>
  <si>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</si>
  <si>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</si>
  <si>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</si>
  <si>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</si>
  <si>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</si>
  <si>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</si>
  <si>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</si>
  <si>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</si>
  <si>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</si>
  <si>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</si>
  <si>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</si>
  <si>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</si>
  <si>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</si>
  <si>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</si>
  <si>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</si>
  <si>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</si>
  <si>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</si>
  <si>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</si>
  <si>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</si>
  <si>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</si>
  <si>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</si>
  <si>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</si>
  <si>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</si>
  <si>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</si>
  <si>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</si>
  <si>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</si>
  <si>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</si>
  <si>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</si>
  <si>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</si>
  <si>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</si>
  <si>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</si>
  <si>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</si>
  <si>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</si>
  <si>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</si>
  <si>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</si>
  <si>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</si>
  <si>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</si>
  <si>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</si>
  <si>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</si>
  <si>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</si>
  <si>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</si>
  <si>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</si>
  <si>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</si>
  <si>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</si>
  <si>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</si>
  <si>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</si>
  <si>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</si>
  <si>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</si>
  <si>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</si>
  <si>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</si>
  <si>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</si>
  <si>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</si>
  <si>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</si>
  <si>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</si>
  <si>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</si>
  <si>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</si>
  <si>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</si>
  <si>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</si>
  <si>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</si>
  <si>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</si>
  <si>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</si>
  <si>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</si>
  <si>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</si>
  <si>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</si>
  <si>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</si>
  <si>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</si>
  <si>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</si>
  <si>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</si>
  <si>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</si>
  <si>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</si>
  <si>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</si>
  <si>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</si>
  <si>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</si>
  <si>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</si>
  <si>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</si>
  <si>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</si>
  <si>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</si>
  <si>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</si>
  <si>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</si>
  <si>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</si>
  <si>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</si>
  <si>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</si>
  <si>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</si>
  <si>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</si>
  <si>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</si>
  <si>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</si>
  <si>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</si>
  <si>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</si>
  <si>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</si>
  <si>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</si>
  <si>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</si>
  <si>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</si>
  <si>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</si>
  <si>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</si>
  <si>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</si>
  <si>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</si>
  <si>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</si>
  <si>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</si>
  <si>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</si>
  <si>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</si>
  <si>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</si>
  <si>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</si>
  <si>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</si>
  <si>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</si>
  <si>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</si>
  <si>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</si>
  <si>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</si>
  <si>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</si>
  <si>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</si>
  <si>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</si>
  <si>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</si>
  <si>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</si>
  <si>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</si>
  <si>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</si>
  <si>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</si>
  <si>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</si>
  <si>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</si>
  <si>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</si>
  <si>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</si>
  <si>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</si>
  <si>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</si>
  <si>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</si>
  <si>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</si>
  <si>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</si>
  <si>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</si>
  <si>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</si>
  <si>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</si>
  <si>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</si>
  <si>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</si>
  <si>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</si>
  <si>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</si>
  <si>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</si>
  <si>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</si>
  <si>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</si>
  <si>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</si>
  <si>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</si>
  <si>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</si>
  <si>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</si>
  <si>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</si>
  <si>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</si>
  <si>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</si>
  <si>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</si>
  <si>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</si>
  <si>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</si>
  <si>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</si>
  <si>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</si>
  <si>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</si>
  <si>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</si>
  <si>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</si>
  <si>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</si>
  <si>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</si>
  <si>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</si>
  <si>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</si>
  <si>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</si>
  <si>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</si>
  <si>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</si>
  <si>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</si>
  <si>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</si>
  <si>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</si>
  <si>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</si>
  <si>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</si>
  <si>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</si>
  <si>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</si>
  <si>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</si>
  <si>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</si>
  <si>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</si>
  <si>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</si>
  <si>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</si>
  <si>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</si>
  <si>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</si>
  <si>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</si>
  <si>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</si>
  <si>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</si>
  <si>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</si>
  <si>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</si>
  <si>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</si>
  <si>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</si>
  <si>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</si>
  <si>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</si>
  <si>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</si>
  <si>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</si>
  <si>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</si>
  <si>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</si>
  <si>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</si>
  <si>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</si>
  <si>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</si>
  <si>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</si>
  <si>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</si>
  <si>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</si>
  <si>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</si>
  <si>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</si>
  <si>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</si>
  <si>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</si>
  <si>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</si>
  <si>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</si>
  <si>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</si>
  <si>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</si>
  <si>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</si>
  <si>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</si>
  <si>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</si>
  <si>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</si>
  <si>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</si>
  <si>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</si>
  <si>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</si>
  <si>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</si>
  <si>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</si>
  <si>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</si>
  <si>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</si>
  <si>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</si>
  <si>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</si>
  <si>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</si>
  <si>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</si>
  <si>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</si>
  <si>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</si>
  <si>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</si>
  <si>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</si>
  <si>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</si>
  <si>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</si>
  <si>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</si>
  <si>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</si>
  <si>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</si>
  <si>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</si>
  <si>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</si>
  <si>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</si>
  <si>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</si>
  <si>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</si>
  <si>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</si>
  <si>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</si>
  <si>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</si>
  <si>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</si>
  <si>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</si>
  <si>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</si>
  <si>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</si>
  <si>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</si>
  <si>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</si>
  <si>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</si>
  <si>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</si>
  <si>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</si>
  <si>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</si>
  <si>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</si>
  <si>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</si>
  <si>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</si>
  <si>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</si>
  <si>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</si>
  <si>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</si>
  <si>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</si>
  <si>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</si>
  <si>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</si>
  <si>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</si>
  <si>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</si>
  <si>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</si>
  <si>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</si>
  <si>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</si>
  <si>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</si>
  <si>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</si>
  <si>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</si>
  <si>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</si>
  <si>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</si>
  <si>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</si>
  <si>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</si>
  <si>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</si>
  <si>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</si>
  <si>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</si>
  <si>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</si>
  <si>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</si>
  <si>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</si>
  <si>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</si>
  <si>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</si>
  <si>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</si>
  <si>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</si>
  <si>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</si>
  <si>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</si>
  <si>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</si>
  <si>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</si>
  <si>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</si>
  <si>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</si>
  <si>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</si>
  <si>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</si>
  <si>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</si>
  <si>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</si>
  <si>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</si>
  <si>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</si>
  <si>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</si>
  <si>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</si>
  <si>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</si>
  <si>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</si>
  <si>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</si>
  <si>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</si>
  <si>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</si>
  <si>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</si>
  <si>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</si>
  <si>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</si>
  <si>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</si>
  <si>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</si>
  <si>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</si>
  <si>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</si>
  <si>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</si>
  <si>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</si>
  <si>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</si>
  <si>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</si>
  <si>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</si>
  <si>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</si>
  <si>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</si>
  <si>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</si>
  <si>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</si>
  <si>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</si>
  <si>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</si>
  <si>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</si>
  <si>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</si>
  <si>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</si>
  <si>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</si>
  <si>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</si>
  <si>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</si>
  <si>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</si>
  <si>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</si>
  <si>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</si>
  <si>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</si>
  <si>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</si>
  <si>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</si>
  <si>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</si>
  <si>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</si>
  <si>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</si>
  <si>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</si>
  <si>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</si>
  <si>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</si>
  <si>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</si>
  <si>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</si>
  <si>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</si>
  <si>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</si>
  <si>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</si>
  <si>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</si>
  <si>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</si>
  <si>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</si>
  <si>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</si>
  <si>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</si>
  <si>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</si>
  <si>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</si>
  <si>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</si>
  <si>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</si>
  <si>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</si>
  <si>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</si>
  <si>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</si>
  <si>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</si>
  <si>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</si>
  <si>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</si>
  <si>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</si>
  <si>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</si>
  <si>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</si>
  <si>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</si>
  <si>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</si>
  <si>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</si>
  <si>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</si>
  <si>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</si>
  <si>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</si>
  <si>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</si>
  <si>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</si>
  <si>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</si>
  <si>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</si>
  <si>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</si>
  <si>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</si>
  <si>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</si>
  <si>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</si>
  <si>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</si>
  <si>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</si>
  <si>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</si>
  <si>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</si>
  <si>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</si>
  <si>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</si>
  <si>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</si>
  <si>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</si>
  <si>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</si>
  <si>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</si>
  <si>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</si>
  <si>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</si>
  <si>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</si>
  <si>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</si>
  <si>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</si>
  <si>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</si>
  <si>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</si>
  <si>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</si>
  <si>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</si>
  <si>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</si>
  <si>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</si>
  <si>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</si>
  <si>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</si>
  <si>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</si>
  <si>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</si>
  <si>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</si>
  <si>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</si>
  <si>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</si>
  <si>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</si>
  <si>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</si>
  <si>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</si>
  <si>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</si>
  <si>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</si>
  <si>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</si>
  <si>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</si>
  <si>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</si>
  <si>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</si>
  <si>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</si>
  <si>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</si>
  <si>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</si>
  <si>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</si>
  <si>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</si>
  <si>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</si>
  <si>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</si>
  <si>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</si>
  <si>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</si>
  <si>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</si>
  <si>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</si>
  <si>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</si>
  <si>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</si>
  <si>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</si>
  <si>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</si>
  <si>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</si>
  <si>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</si>
  <si>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</si>
  <si>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</si>
  <si>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</si>
  <si>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</si>
  <si>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</si>
  <si>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</si>
  <si>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</si>
  <si>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</si>
  <si>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</si>
  <si>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</si>
  <si>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</si>
  <si>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</si>
  <si>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</si>
  <si>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</si>
  <si>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</si>
  <si>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</si>
  <si>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</si>
  <si>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</si>
  <si>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</si>
  <si>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</si>
  <si>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</si>
  <si>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</si>
  <si>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</si>
  <si>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</si>
  <si>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</si>
  <si>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</si>
  <si>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</si>
  <si>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</si>
  <si>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</si>
  <si>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</si>
  <si>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</si>
  <si>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</si>
  <si>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</si>
  <si>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</si>
  <si>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</si>
  <si>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</si>
  <si>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</si>
  <si>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</si>
  <si>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</si>
  <si>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</si>
  <si>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</si>
  <si>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</si>
  <si>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</si>
  <si>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</si>
  <si>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</si>
  <si>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</si>
  <si>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</si>
  <si>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</si>
  <si>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</si>
  <si>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</si>
  <si>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</si>
  <si>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</si>
  <si>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</si>
  <si>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</si>
  <si>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</si>
  <si>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</si>
  <si>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</si>
  <si>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</si>
  <si>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</si>
  <si>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</si>
  <si>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</si>
  <si>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</si>
  <si>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</si>
  <si>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</si>
  <si>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</si>
  <si>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</si>
  <si>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</si>
  <si>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</si>
  <si>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</si>
  <si>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</si>
  <si>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</si>
  <si>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</si>
  <si>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</si>
  <si>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</si>
  <si>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</si>
  <si>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</si>
  <si>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</si>
  <si>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</si>
  <si>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</si>
  <si>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</si>
  <si>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</si>
  <si>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</si>
  <si>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</si>
  <si>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</si>
  <si>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</si>
  <si>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</si>
  <si>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</si>
  <si>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</si>
  <si>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</si>
  <si>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</si>
  <si>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</si>
  <si>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</si>
  <si>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</si>
  <si>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</si>
  <si>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</si>
  <si>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</si>
  <si>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</si>
  <si>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</si>
  <si>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</si>
  <si>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</si>
  <si>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</si>
  <si>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</si>
  <si>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</si>
  <si>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</si>
  <si>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</si>
  <si>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</si>
  <si>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</si>
  <si>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</si>
  <si>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</si>
  <si>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</si>
  <si>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</si>
  <si>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</si>
  <si>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</si>
  <si>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</si>
  <si>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</si>
  <si>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</si>
  <si>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</si>
  <si>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</si>
  <si>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</si>
  <si>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</si>
  <si>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</si>
  <si>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</si>
  <si>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</si>
  <si>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</si>
  <si>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</si>
  <si>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</si>
  <si>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</si>
  <si>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</si>
  <si>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</si>
  <si>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</si>
  <si>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</si>
  <si>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</si>
  <si>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</si>
  <si>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</si>
  <si>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</si>
  <si>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</si>
  <si>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</si>
  <si>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</si>
  <si>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</si>
  <si>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</si>
  <si>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</si>
  <si>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</si>
  <si>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</si>
  <si>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</si>
  <si>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</si>
  <si>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</si>
  <si>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</si>
  <si>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</si>
  <si>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</si>
  <si>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</si>
  <si>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</si>
  <si>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</si>
  <si>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</si>
  <si>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</si>
  <si>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</si>
  <si>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</si>
  <si>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</si>
  <si>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</si>
  <si>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</si>
  <si>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</si>
  <si>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</si>
  <si>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</si>
  <si>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</si>
  <si>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</si>
  <si>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</si>
  <si>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</si>
  <si>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</si>
  <si>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</si>
  <si>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</si>
  <si>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</si>
  <si>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</si>
  <si>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</si>
  <si>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</si>
  <si>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</si>
  <si>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</si>
  <si>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</si>
  <si>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</si>
  <si>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</si>
  <si>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</si>
  <si>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</si>
  <si>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</si>
  <si>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</si>
  <si>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</si>
  <si>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</si>
  <si>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</si>
  <si>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</si>
  <si>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</si>
  <si>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</si>
  <si>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</si>
  <si>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</si>
  <si>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</si>
  <si>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</si>
  <si>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</si>
  <si>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</si>
  <si>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</si>
  <si>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</si>
  <si>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</si>
  <si>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</si>
  <si>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</si>
  <si>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</si>
  <si>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</si>
  <si>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</si>
  <si>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</si>
  <si>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</si>
  <si>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</si>
  <si>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</si>
  <si>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</si>
  <si>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</si>
  <si>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</si>
  <si>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</si>
  <si>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</si>
  <si>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</si>
  <si>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</si>
  <si>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</si>
  <si>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</si>
  <si>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</si>
  <si>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</si>
  <si>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</si>
  <si>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</si>
  <si>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</si>
  <si>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</si>
  <si>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</si>
  <si>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</si>
  <si>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</si>
  <si>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</si>
  <si>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</si>
  <si>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</si>
  <si>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</si>
  <si>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</si>
  <si>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</si>
  <si>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</si>
  <si>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</si>
  <si>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</si>
  <si>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</si>
  <si>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</si>
  <si>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</si>
  <si>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</si>
  <si>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</si>
  <si>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</si>
  <si>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</si>
  <si>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</si>
  <si>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</si>
  <si>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</si>
  <si>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</si>
  <si>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</si>
  <si>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</si>
  <si>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</si>
  <si>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</si>
  <si>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</si>
  <si>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</si>
  <si>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</si>
  <si>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</si>
  <si>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</si>
  <si>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</si>
  <si>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</si>
  <si>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</si>
  <si>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</si>
  <si>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</si>
  <si>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</si>
  <si>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</si>
  <si>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</si>
  <si>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</si>
  <si>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</si>
  <si>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</si>
  <si>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</si>
  <si>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</si>
  <si>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</si>
  <si>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</si>
  <si>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</si>
  <si>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</si>
  <si>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</si>
  <si>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</si>
  <si>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</si>
  <si>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</si>
  <si>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</si>
  <si>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</si>
  <si>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</si>
  <si>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</si>
  <si>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</si>
  <si>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</si>
  <si>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</si>
  <si>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</si>
  <si>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</si>
  <si>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</si>
  <si>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</si>
  <si>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</si>
  <si>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</si>
  <si>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</si>
  <si>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</si>
  <si>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</si>
  <si>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</si>
  <si>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</si>
  <si>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</si>
  <si>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</si>
  <si>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</si>
  <si>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</si>
  <si>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</si>
  <si>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</si>
  <si>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</si>
  <si>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</si>
  <si>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</si>
  <si>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</si>
  <si>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</si>
  <si>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</si>
  <si>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</si>
  <si>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</si>
  <si>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</si>
  <si>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</si>
  <si>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</si>
  <si>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</si>
  <si>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</si>
  <si>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</si>
  <si>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</si>
  <si>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</si>
  <si>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</si>
  <si>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</si>
  <si>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</si>
  <si>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</si>
  <si>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</si>
  <si>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</si>
  <si>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</si>
  <si>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</si>
  <si>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</si>
  <si>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</si>
  <si>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</si>
  <si>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</si>
  <si>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</si>
  <si>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</si>
  <si>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</si>
  <si>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</si>
  <si>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</si>
  <si>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</si>
  <si>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</si>
  <si>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</si>
  <si>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</si>
  <si>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</si>
  <si>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</si>
  <si>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</si>
  <si>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</si>
  <si>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</si>
  <si>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</si>
  <si>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</si>
  <si>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</si>
  <si>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</si>
  <si>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</si>
  <si>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</si>
  <si>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</si>
  <si>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</si>
  <si>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</si>
  <si>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</si>
  <si>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</si>
  <si>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</si>
  <si>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</si>
  <si>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</si>
  <si>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</si>
  <si>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</si>
  <si>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</si>
  <si>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</si>
  <si>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</si>
  <si>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</si>
  <si>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</si>
  <si>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</si>
  <si>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</si>
  <si>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</si>
  <si>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</si>
  <si>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</si>
  <si>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</si>
  <si>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</si>
  <si>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</si>
  <si>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</si>
  <si>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</si>
  <si>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</si>
  <si>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</si>
  <si>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</si>
  <si>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</si>
  <si>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</si>
  <si>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</si>
  <si>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</si>
  <si>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</si>
  <si>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</si>
  <si>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</si>
  <si>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</si>
  <si>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</si>
  <si>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</si>
  <si>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</si>
  <si>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</si>
  <si>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</si>
  <si>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</si>
  <si>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</si>
  <si>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</si>
  <si>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</si>
  <si>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</si>
  <si>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</si>
  <si>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</si>
  <si>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</si>
  <si>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</si>
  <si>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</si>
  <si>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</si>
  <si>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</si>
  <si>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</si>
  <si>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</si>
  <si>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</si>
  <si>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</si>
  <si>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</si>
  <si>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</si>
  <si>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</si>
  <si>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</si>
  <si>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</si>
  <si>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</si>
  <si>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</si>
  <si>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</si>
  <si>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</si>
  <si>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</si>
  <si>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</si>
  <si>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</si>
  <si>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</si>
  <si>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</si>
  <si>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</si>
  <si>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</si>
  <si>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</si>
  <si>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</si>
  <si>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</si>
  <si>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</si>
  <si>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</si>
  <si>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</si>
  <si>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</si>
  <si>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</si>
  <si>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</si>
  <si>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</si>
  <si>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</si>
  <si>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</si>
  <si>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</si>
  <si>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</si>
  <si>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</si>
  <si>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</si>
  <si>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</si>
  <si>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</si>
  <si>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</si>
  <si>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</si>
  <si>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</si>
  <si>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</si>
  <si>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</si>
  <si>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</si>
  <si>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</si>
  <si>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</si>
  <si>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</si>
  <si>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</si>
  <si>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</si>
  <si>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</si>
  <si>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</si>
  <si>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</si>
  <si>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</si>
  <si>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</si>
  <si>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</si>
  <si>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</si>
  <si>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</si>
  <si>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</si>
  <si>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</si>
  <si>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</si>
  <si>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</si>
  <si>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</si>
  <si>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</si>
  <si>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</si>
  <si>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</si>
  <si>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</si>
  <si>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</si>
  <si>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</si>
  <si>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</si>
  <si>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</si>
  <si>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</si>
  <si>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</si>
  <si>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</si>
  <si>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</si>
  <si>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</si>
  <si>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</si>
  <si>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</si>
  <si>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</si>
  <si>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</si>
  <si>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</si>
  <si>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</si>
  <si>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</si>
  <si>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</si>
  <si>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</si>
  <si>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</si>
  <si>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</si>
  <si>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</si>
  <si>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</si>
  <si>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</si>
  <si>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</si>
  <si>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</si>
  <si>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</si>
  <si>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</si>
  <si>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</si>
  <si>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</si>
  <si>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</si>
  <si>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</si>
  <si>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</si>
  <si>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</si>
  <si>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</si>
  <si>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</si>
  <si>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</si>
  <si>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</si>
  <si>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</si>
  <si>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</si>
  <si>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</si>
  <si>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</si>
  <si>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</si>
  <si>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</si>
  <si>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</si>
  <si>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</si>
  <si>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</si>
  <si>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</si>
  <si>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</si>
  <si>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</si>
  <si>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</si>
  <si>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</si>
  <si>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</si>
  <si>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</si>
  <si>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</si>
  <si>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</si>
  <si>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</si>
  <si>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</si>
  <si>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</si>
  <si>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</si>
  <si>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</si>
  <si>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</si>
  <si>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</si>
  <si>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</si>
  <si>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</si>
  <si>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</si>
  <si>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</si>
  <si>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</si>
  <si>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</si>
  <si>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</si>
  <si>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</si>
  <si>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</si>
  <si>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</si>
  <si>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</si>
  <si>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</si>
  <si>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</si>
  <si>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</si>
  <si>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</si>
  <si>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</si>
  <si>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</si>
  <si>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</si>
  <si>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</si>
  <si>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</si>
  <si>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</si>
  <si>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</si>
  <si>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</si>
  <si>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</si>
  <si>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</si>
  <si>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</si>
  <si>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</si>
  <si>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</si>
  <si>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</si>
  <si>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</si>
  <si>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</si>
  <si>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</si>
  <si>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</si>
  <si>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</si>
  <si>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</si>
  <si>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</si>
  <si>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</si>
  <si>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</si>
  <si>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</si>
  <si>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</si>
  <si>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</si>
  <si>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</si>
  <si>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</si>
  <si>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</si>
  <si>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</si>
  <si>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</si>
  <si>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</si>
  <si>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</si>
  <si>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</si>
  <si>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</si>
  <si>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</si>
  <si>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</si>
  <si>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</si>
  <si>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</si>
  <si>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</si>
  <si>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</si>
  <si>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</si>
  <si>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</si>
  <si>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</si>
  <si>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</si>
  <si>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</si>
  <si>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</si>
  <si>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</si>
  <si>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</si>
  <si>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</si>
  <si>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</si>
  <si>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</si>
  <si>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</si>
  <si>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</si>
  <si>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</si>
  <si>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</si>
  <si>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</si>
  <si>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</si>
  <si>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</si>
  <si>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</si>
  <si>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</si>
  <si>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</si>
  <si>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</si>
  <si>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</si>
  <si>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</si>
  <si>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</si>
  <si>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</si>
  <si>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</si>
  <si>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</si>
  <si>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</si>
  <si>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</si>
  <si>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</si>
  <si>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</si>
  <si>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</si>
  <si>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</si>
  <si>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</si>
  <si>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</si>
  <si>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</si>
  <si>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</si>
  <si>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</si>
  <si>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</si>
  <si>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</si>
  <si>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</si>
  <si>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</si>
  <si>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</si>
  <si>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</si>
  <si>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</si>
  <si>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</si>
  <si>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</si>
  <si>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</si>
  <si>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</si>
  <si>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</si>
  <si>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</si>
  <si>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</si>
  <si>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</si>
  <si>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</si>
  <si>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</si>
  <si>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</si>
  <si>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</si>
  <si>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</si>
  <si>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</si>
  <si>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</si>
  <si>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</si>
  <si>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</si>
  <si>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</si>
  <si>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</si>
  <si>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</si>
  <si>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</si>
  <si>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</si>
  <si>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</si>
  <si>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</si>
  <si>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</si>
  <si>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</si>
  <si>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</si>
  <si>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</si>
  <si>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</si>
  <si>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</si>
  <si>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</si>
  <si>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</si>
  <si>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</si>
  <si>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</si>
  <si>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</si>
  <si>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</si>
  <si>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</si>
  <si>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</si>
  <si>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</si>
  <si>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</si>
  <si>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</si>
  <si>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</si>
  <si>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</si>
  <si>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</si>
  <si>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</si>
  <si>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</si>
  <si>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</si>
  <si>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</si>
  <si>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</si>
  <si>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</si>
  <si>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</si>
  <si>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</si>
  <si>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</si>
  <si>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</si>
  <si>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</si>
  <si>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</si>
  <si>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</si>
  <si>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</si>
  <si>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</si>
  <si>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</si>
  <si>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</si>
  <si>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</si>
  <si>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</si>
  <si>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</si>
  <si>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</si>
  <si>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</si>
  <si>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</si>
  <si>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</si>
  <si>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</si>
  <si>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</si>
  <si>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</si>
  <si>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</si>
  <si>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</si>
  <si>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</si>
  <si>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</si>
  <si>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</si>
  <si>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</si>
  <si>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</si>
  <si>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</si>
  <si>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</si>
  <si>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</si>
  <si>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</si>
  <si>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</si>
  <si>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</si>
  <si>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</si>
  <si>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</si>
  <si>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</si>
  <si>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</si>
  <si>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</si>
  <si>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</si>
  <si>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</si>
  <si>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</si>
  <si>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</si>
  <si>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</si>
  <si>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</si>
  <si>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</si>
  <si>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</si>
  <si>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</si>
  <si>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</si>
  <si>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</si>
  <si>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</si>
  <si>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</si>
  <si>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</si>
  <si>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</si>
  <si>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</si>
  <si>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</si>
  <si>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</si>
  <si>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</si>
  <si>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</si>
  <si>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</si>
  <si>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</si>
  <si>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</si>
  <si>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</si>
  <si>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</si>
  <si>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</si>
  <si>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</si>
  <si>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</si>
  <si>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</si>
  <si>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</si>
  <si>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</si>
  <si>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</si>
  <si>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</si>
  <si>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</si>
  <si>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</si>
  <si>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</si>
  <si>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</si>
  <si>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</si>
  <si>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</si>
  <si>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</si>
  <si>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</si>
  <si>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</si>
  <si>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</si>
  <si>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</si>
  <si>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</si>
  <si>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</si>
  <si>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</si>
  <si>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</si>
  <si>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</si>
  <si>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</si>
  <si>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</si>
  <si>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</si>
  <si>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</si>
  <si>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</si>
  <si>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</si>
  <si>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</si>
  <si>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</si>
  <si>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</si>
  <si>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</si>
  <si>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</si>
  <si>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</si>
  <si>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</si>
  <si>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</si>
  <si>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</si>
  <si>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</si>
  <si>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</si>
  <si>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</si>
  <si>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</si>
  <si>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</si>
  <si>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</si>
  <si>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</si>
  <si>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</si>
  <si>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</si>
  <si>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</si>
  <si>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</si>
  <si>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</si>
  <si>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</si>
  <si>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</si>
  <si>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</si>
  <si>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</si>
  <si>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</si>
  <si>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</si>
  <si>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</si>
  <si>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</si>
  <si>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</si>
  <si>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</si>
  <si>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</si>
  <si>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</si>
  <si>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</si>
  <si>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</si>
  <si>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</si>
  <si>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</si>
  <si>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</si>
  <si>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</si>
  <si>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</si>
  <si>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</si>
  <si>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</si>
  <si>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</si>
  <si>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</si>
  <si>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</si>
  <si>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</si>
  <si>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</si>
  <si>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</si>
  <si>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</si>
  <si>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</si>
  <si>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</si>
  <si>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</si>
  <si>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</si>
  <si>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</si>
  <si>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</si>
  <si>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</si>
  <si>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</si>
  <si>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</si>
  <si>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</si>
  <si>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</si>
  <si>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</si>
  <si>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</si>
  <si>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</si>
  <si>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</si>
  <si>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</si>
  <si>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</si>
  <si>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</si>
  <si>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</si>
  <si>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</si>
  <si>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</si>
  <si>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</si>
  <si>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</si>
  <si>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</si>
  <si>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</si>
  <si>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</si>
  <si>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</si>
  <si>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</si>
  <si>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</si>
  <si>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</si>
  <si>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</si>
  <si>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</si>
  <si>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</si>
  <si>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</si>
  <si>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</si>
  <si>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</si>
  <si>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</si>
  <si>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</si>
  <si>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</si>
  <si>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</si>
  <si>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</si>
  <si>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</si>
  <si>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</si>
  <si>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</si>
  <si>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</si>
  <si>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</si>
  <si>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</si>
  <si>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</si>
  <si>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</si>
  <si>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</si>
  <si>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</si>
  <si>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</si>
  <si>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</si>
  <si>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</si>
  <si>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</si>
  <si>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</si>
  <si>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</si>
  <si>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</si>
  <si>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</si>
  <si>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</si>
  <si>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</si>
  <si>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</si>
  <si>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</si>
  <si>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</si>
  <si>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</si>
  <si>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</si>
  <si>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</si>
  <si>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</si>
  <si>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</si>
  <si>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</si>
  <si>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</si>
  <si>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</si>
  <si>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</si>
  <si>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</si>
  <si>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</si>
  <si>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</si>
  <si>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</si>
  <si>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</si>
  <si>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</si>
  <si>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</si>
  <si>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</si>
  <si>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</si>
  <si>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</si>
  <si>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</si>
  <si>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</si>
  <si>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</si>
  <si>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</si>
  <si>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</si>
  <si>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</si>
  <si>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</si>
  <si>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</si>
  <si>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</si>
  <si>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</si>
  <si>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</si>
  <si>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</si>
  <si>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</si>
  <si>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</si>
  <si>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</si>
  <si>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</si>
  <si>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</si>
  <si>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</si>
  <si>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</si>
  <si>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</si>
  <si>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</si>
  <si>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</si>
  <si>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</si>
  <si>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</si>
  <si>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</si>
  <si>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</si>
  <si>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</si>
  <si>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</si>
  <si>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</si>
  <si>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</si>
  <si>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</si>
  <si>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</si>
  <si>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</si>
  <si>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</si>
  <si>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</si>
  <si>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</si>
  <si>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</si>
  <si>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</si>
  <si>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</si>
  <si>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</si>
  <si>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</si>
  <si>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</si>
  <si>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</si>
  <si>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</si>
  <si>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</si>
  <si>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</si>
  <si>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</si>
  <si>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</si>
  <si>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</si>
  <si>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</si>
  <si>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</si>
  <si>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</si>
  <si>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</si>
  <si>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</si>
  <si>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</si>
  <si>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</si>
  <si>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</si>
  <si>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</si>
  <si>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</si>
  <si>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</si>
  <si>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</si>
  <si>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</si>
  <si>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</si>
  <si>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</si>
  <si>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</si>
  <si>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</si>
  <si>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</si>
  <si>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</si>
  <si>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</si>
  <si>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</si>
  <si>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</si>
  <si>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</si>
  <si>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</si>
  <si>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</si>
  <si>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</si>
  <si>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</si>
  <si>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</si>
  <si>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</si>
  <si>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</si>
  <si>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</si>
  <si>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</si>
  <si>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</si>
  <si>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</si>
  <si>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</si>
  <si>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</si>
  <si>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</si>
  <si>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</si>
  <si>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</si>
  <si>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</si>
  <si>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</si>
  <si>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</si>
  <si>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</si>
  <si>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</si>
  <si>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</si>
  <si>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</si>
  <si>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</si>
  <si>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</si>
  <si>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</si>
  <si>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</si>
  <si>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</si>
  <si>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</si>
  <si>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</si>
  <si>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</si>
  <si>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</si>
  <si>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</si>
  <si>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</si>
  <si>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</si>
  <si>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</si>
  <si>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</si>
  <si>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</si>
  <si>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</si>
  <si>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</si>
  <si>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</si>
  <si>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</si>
  <si>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</si>
  <si>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</si>
  <si>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</si>
  <si>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</si>
  <si>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</si>
  <si>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</si>
  <si>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</si>
  <si>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</si>
  <si>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</si>
  <si>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</si>
  <si>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</si>
  <si>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</si>
  <si>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</si>
  <si>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</si>
  <si>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</si>
  <si>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</si>
  <si>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</si>
  <si>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</si>
  <si>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</si>
  <si>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</si>
  <si>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</si>
  <si>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</si>
  <si>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</si>
  <si>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</si>
  <si>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</si>
  <si>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</si>
  <si>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</si>
  <si>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</si>
  <si>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</si>
  <si>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</si>
  <si>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</si>
  <si>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</si>
  <si>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</si>
  <si>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</si>
  <si>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</si>
  <si>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</si>
  <si>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</si>
  <si>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</si>
  <si>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</si>
  <si>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</si>
  <si>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</si>
  <si>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</si>
  <si>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</si>
  <si>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</si>
  <si>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</si>
  <si>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</si>
  <si>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</si>
  <si>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</si>
  <si>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</si>
  <si>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</si>
  <si>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</si>
  <si>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</si>
  <si>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</si>
  <si>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</si>
  <si>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</si>
  <si>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</si>
  <si>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</si>
  <si>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</si>
  <si>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</si>
  <si>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</si>
  <si>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</si>
  <si>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</si>
  <si>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</si>
  <si>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</si>
  <si>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</si>
  <si>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</si>
  <si>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</si>
  <si>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</si>
  <si>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</si>
  <si>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</si>
  <si>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</si>
  <si>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</si>
  <si>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</si>
  <si>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</si>
  <si>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</si>
  <si>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</si>
  <si>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</si>
  <si>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</si>
  <si>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</si>
  <si>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</si>
  <si>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</si>
  <si>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</si>
  <si>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</si>
  <si>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</si>
  <si>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</si>
  <si>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</si>
  <si>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</si>
  <si>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</si>
  <si>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</si>
  <si>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</si>
  <si>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</si>
  <si>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</si>
  <si>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</si>
  <si>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</si>
  <si>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</si>
  <si>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</si>
  <si>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</si>
  <si>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</si>
  <si>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</si>
  <si>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</si>
  <si>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</si>
  <si>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</si>
  <si>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</si>
  <si>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</si>
  <si>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</si>
  <si>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</si>
  <si>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</si>
  <si>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</si>
  <si>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</si>
  <si>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</si>
  <si>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</si>
  <si>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</si>
  <si>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</si>
  <si>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</si>
  <si>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</si>
  <si>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</si>
  <si>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</si>
  <si>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</si>
  <si>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</si>
  <si>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</si>
  <si>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</si>
  <si>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</si>
  <si>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</si>
  <si>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</si>
  <si>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</si>
  <si>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</si>
  <si>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</si>
  <si>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</si>
  <si>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</si>
  <si>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</si>
  <si>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</si>
  <si>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</si>
  <si>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</si>
  <si>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</si>
  <si>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</si>
  <si>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</si>
  <si>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</si>
  <si>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</si>
  <si>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</si>
  <si>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</si>
  <si>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</si>
  <si>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</si>
  <si>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</si>
  <si>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</si>
  <si>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</si>
  <si>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</si>
  <si>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</si>
  <si>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</si>
  <si>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</si>
  <si>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</si>
  <si>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</si>
  <si>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</si>
  <si>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</si>
  <si>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</si>
  <si>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</si>
  <si>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</si>
  <si>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</si>
  <si>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</si>
  <si>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</si>
  <si>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</si>
  <si>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</si>
  <si>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</si>
  <si>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</si>
  <si>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</si>
  <si>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</si>
  <si>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</si>
  <si>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</si>
  <si>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</si>
  <si>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</si>
  <si>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</si>
  <si>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</si>
  <si>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</si>
  <si>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</si>
  <si>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</si>
  <si>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</si>
  <si>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</si>
  <si>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</si>
  <si>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</si>
  <si>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</si>
  <si>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</si>
  <si>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</si>
  <si>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</si>
  <si>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</si>
  <si>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</si>
  <si>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</si>
  <si>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</si>
  <si>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</si>
  <si>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</si>
  <si>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</si>
  <si>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</si>
  <si>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</si>
  <si>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</si>
  <si>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</si>
  <si>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</si>
  <si>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</si>
  <si>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</si>
  <si>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</si>
  <si>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</si>
  <si>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</si>
  <si>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</si>
  <si>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</si>
  <si>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</si>
  <si>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</si>
  <si>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</si>
  <si>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</si>
  <si>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</si>
  <si>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</si>
  <si>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</si>
  <si>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</si>
  <si>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</si>
  <si>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</si>
  <si>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</si>
  <si>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</si>
  <si>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</si>
  <si>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</si>
  <si>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</si>
  <si>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</si>
  <si>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</si>
  <si>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</si>
  <si>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</si>
  <si>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</si>
  <si>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</si>
  <si>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</si>
  <si>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</si>
  <si>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</si>
  <si>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</si>
  <si>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</si>
  <si>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</si>
  <si>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</si>
  <si>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</si>
  <si>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</si>
  <si>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</si>
  <si>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</si>
  <si>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</si>
  <si>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</si>
  <si>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</si>
  <si>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</si>
  <si>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</si>
  <si>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</si>
  <si>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</si>
  <si>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</si>
  <si>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</si>
  <si>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</si>
  <si>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</si>
  <si>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</si>
  <si>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</si>
  <si>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</si>
  <si>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</si>
  <si>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</si>
  <si>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</si>
  <si>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</si>
  <si>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</si>
  <si>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</si>
  <si>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</si>
  <si>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</si>
  <si>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</si>
  <si>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</si>
  <si>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</si>
  <si>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</si>
  <si>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</si>
  <si>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</si>
  <si>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</si>
  <si>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</si>
  <si>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</si>
  <si>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</si>
  <si>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</si>
  <si>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</si>
  <si>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</si>
  <si>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</si>
  <si>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</si>
  <si>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</si>
  <si>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</si>
  <si>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</si>
  <si>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</si>
  <si>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</si>
  <si>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</si>
  <si>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</si>
  <si>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</si>
  <si>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</si>
  <si>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</si>
  <si>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</si>
  <si>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</si>
  <si>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</si>
  <si>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</si>
  <si>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</si>
  <si>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</si>
  <si>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</si>
  <si>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</si>
  <si>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</si>
  <si>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</si>
  <si>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</si>
  <si>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</si>
  <si>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</si>
  <si>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</si>
  <si>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</si>
  <si>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</si>
  <si>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</si>
  <si>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</si>
  <si>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</si>
  <si>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</si>
  <si>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</si>
  <si>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</si>
  <si>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</si>
  <si>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</si>
  <si>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</si>
  <si>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</si>
  <si>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</si>
  <si>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</si>
  <si>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</si>
  <si>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</si>
  <si>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</si>
  <si>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</si>
  <si>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</si>
  <si>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</si>
  <si>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</si>
  <si>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</si>
  <si>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</si>
  <si>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</si>
  <si>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</si>
  <si>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</si>
  <si>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</si>
  <si>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</si>
  <si>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</si>
  <si>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</si>
  <si>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</si>
  <si>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</si>
  <si>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</si>
  <si>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</si>
  <si>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</si>
  <si>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</si>
  <si>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</si>
  <si>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</si>
  <si>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</si>
  <si>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</si>
  <si>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</si>
  <si>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</si>
  <si>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</si>
  <si>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</si>
  <si>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</si>
  <si>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</si>
  <si>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</si>
  <si>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</si>
  <si>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</si>
  <si>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</si>
  <si>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</si>
  <si>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</si>
  <si>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</si>
  <si>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</si>
  <si>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</si>
  <si>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</si>
  <si>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</si>
  <si>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</si>
  <si>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</si>
  <si>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</si>
  <si>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</si>
  <si>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</si>
  <si>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</si>
  <si>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</si>
  <si>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</si>
  <si>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</si>
  <si>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</si>
  <si>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</si>
  <si>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</si>
  <si>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</si>
  <si>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</si>
  <si>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</si>
  <si>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</si>
  <si>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</si>
  <si>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</si>
  <si>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</si>
  <si>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</si>
  <si>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</si>
  <si>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</si>
  <si>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</si>
  <si>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</si>
  <si>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</si>
  <si>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</si>
  <si>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</si>
  <si>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</si>
  <si>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</si>
  <si>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</si>
  <si>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</si>
  <si>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</si>
  <si>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</si>
  <si>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</si>
  <si>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</si>
  <si>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</si>
  <si>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</si>
  <si>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</si>
  <si>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</si>
  <si>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</si>
  <si>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</si>
  <si>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</si>
  <si>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</si>
  <si>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</si>
  <si>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</si>
  <si>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</si>
  <si>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</si>
  <si>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</si>
  <si>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</si>
  <si>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</si>
  <si>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</si>
  <si>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</si>
  <si>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</si>
  <si>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</si>
  <si>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</si>
  <si>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</si>
  <si>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</si>
  <si>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</si>
  <si>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</si>
  <si>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</si>
  <si>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</si>
  <si>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</si>
  <si>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</si>
  <si>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</si>
  <si>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</si>
  <si>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</si>
  <si>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</si>
  <si>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</si>
  <si>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</si>
  <si>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</si>
  <si>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</si>
  <si>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</si>
  <si>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</si>
  <si>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</si>
  <si>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</si>
  <si>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</si>
  <si>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</si>
  <si>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</si>
  <si>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</si>
  <si>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</si>
  <si>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</si>
  <si>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</si>
  <si>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</si>
  <si>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</si>
  <si>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</si>
  <si>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</si>
  <si>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</si>
  <si>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</si>
  <si>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</si>
  <si>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</si>
  <si>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</si>
  <si>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</si>
  <si>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</si>
  <si>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</si>
  <si>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</si>
  <si>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</si>
  <si>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</si>
  <si>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</si>
  <si>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</si>
  <si>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</si>
  <si>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</si>
  <si>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</si>
  <si>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</si>
  <si>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</si>
  <si>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</si>
  <si>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</si>
  <si>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</si>
  <si>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</si>
  <si>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</si>
  <si>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</si>
  <si>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</si>
  <si>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</si>
  <si>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</si>
  <si>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</si>
  <si>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</si>
  <si>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</si>
  <si>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</si>
  <si>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</si>
  <si>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</si>
  <si>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</si>
  <si>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</si>
  <si>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</si>
  <si>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</si>
  <si>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</si>
  <si>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</si>
  <si>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</si>
  <si>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</si>
  <si>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</si>
  <si>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</si>
  <si>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</si>
  <si>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</si>
  <si>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</si>
  <si>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</si>
  <si>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</si>
  <si>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</si>
  <si>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</si>
  <si>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</si>
  <si>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</si>
  <si>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</si>
  <si>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</si>
  <si>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</si>
  <si>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</si>
  <si>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</si>
  <si>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</si>
  <si>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</si>
  <si>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</si>
  <si>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</si>
  <si>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</si>
  <si>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</si>
  <si>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</si>
  <si>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</si>
  <si>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</si>
  <si>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</si>
  <si>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</si>
  <si>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</si>
  <si>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</si>
  <si>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</si>
  <si>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</si>
  <si>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</si>
  <si>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</si>
  <si>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</si>
  <si>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</si>
  <si>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</si>
  <si>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</si>
  <si>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</si>
  <si>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</si>
  <si>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</si>
  <si>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</si>
  <si>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</si>
  <si>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</si>
  <si>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</si>
  <si>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</si>
  <si>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</si>
  <si>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</si>
  <si>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</si>
  <si>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</si>
  <si>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</si>
  <si>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</si>
  <si>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</si>
  <si>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</si>
  <si>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</si>
  <si>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</si>
  <si>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</si>
  <si>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</si>
  <si>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</si>
  <si>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</si>
  <si>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</si>
  <si>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</si>
  <si>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</si>
  <si>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</si>
  <si>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</si>
  <si>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</si>
  <si>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</si>
  <si>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</si>
  <si>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</si>
  <si>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</si>
  <si>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</si>
  <si>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</si>
  <si>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</si>
  <si>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</si>
  <si>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</si>
  <si>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</si>
  <si>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</si>
  <si>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</si>
  <si>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</si>
  <si>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</si>
  <si>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</si>
  <si>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</si>
  <si>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</si>
  <si>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</si>
  <si>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</si>
  <si>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</si>
  <si>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</si>
  <si>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</si>
  <si>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</si>
  <si>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</si>
  <si>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</si>
  <si>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</si>
  <si>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</si>
  <si>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</si>
  <si>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</si>
  <si>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</si>
  <si>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</si>
  <si>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</si>
  <si>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</si>
  <si>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</si>
  <si>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</si>
  <si>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</si>
  <si>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</si>
  <si>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</si>
  <si>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</si>
  <si>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</si>
  <si>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</si>
  <si>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</si>
  <si>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</si>
  <si>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</si>
  <si>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</si>
  <si>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</si>
  <si>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</si>
  <si>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</si>
  <si>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</si>
  <si>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</si>
  <si>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</si>
  <si>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</si>
  <si>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</si>
  <si>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</si>
  <si>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</si>
  <si>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</si>
  <si>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</si>
  <si>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</si>
  <si>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</si>
  <si>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</si>
  <si>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</si>
  <si>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</si>
  <si>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</si>
  <si>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</si>
  <si>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</si>
  <si>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</si>
  <si>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</si>
  <si>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</si>
  <si>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</si>
  <si>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</si>
  <si>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</si>
  <si>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</si>
  <si>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</si>
  <si>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</si>
  <si>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</si>
  <si>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</si>
  <si>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</si>
  <si>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</si>
  <si>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</si>
  <si>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</si>
  <si>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</si>
  <si>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</si>
  <si>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</si>
  <si>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</si>
  <si>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</si>
  <si>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</si>
  <si>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</si>
  <si>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</si>
  <si>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</si>
  <si>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</si>
  <si>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</si>
  <si>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</si>
  <si>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</si>
  <si>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</si>
  <si>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</si>
  <si>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</si>
  <si>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</si>
  <si>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</si>
  <si>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</si>
  <si>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</si>
  <si>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</si>
  <si>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</si>
  <si>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</si>
  <si>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</si>
  <si>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</si>
  <si>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</si>
  <si>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</si>
  <si>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</si>
  <si>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</si>
  <si>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</si>
  <si>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</si>
  <si>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</si>
  <si>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</si>
  <si>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</si>
  <si>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</si>
  <si>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</si>
  <si>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</si>
  <si>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</si>
  <si>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</si>
  <si>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</si>
  <si>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</si>
  <si>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</si>
  <si>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</si>
  <si>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</si>
  <si>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</si>
  <si>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</si>
  <si>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</si>
  <si>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</si>
  <si>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</si>
  <si>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</si>
  <si>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</si>
  <si>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</si>
  <si>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</si>
  <si>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</si>
  <si>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</si>
  <si>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</si>
  <si>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</si>
  <si>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</si>
  <si>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</si>
  <si>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</si>
  <si>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</si>
  <si>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</si>
  <si>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</si>
  <si>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</si>
  <si>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</si>
  <si>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</si>
  <si>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</si>
  <si>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</si>
  <si>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</si>
  <si>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</si>
  <si>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</si>
  <si>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</si>
  <si>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</si>
  <si>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</si>
  <si>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</si>
  <si>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</si>
  <si>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</si>
  <si>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</si>
  <si>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</si>
  <si>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</si>
  <si>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</si>
  <si>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</si>
  <si>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</si>
  <si>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</si>
  <si>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</si>
  <si>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</si>
  <si>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</si>
  <si>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</si>
  <si>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</si>
  <si>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</si>
  <si>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</si>
  <si>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</si>
  <si>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</si>
  <si>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</si>
  <si>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</si>
  <si>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</si>
  <si>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</si>
  <si>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</si>
  <si>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</si>
  <si>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</si>
  <si>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</si>
  <si>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</si>
  <si>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</si>
  <si>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</si>
  <si>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</si>
  <si>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</si>
  <si>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</si>
  <si>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</si>
  <si>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</si>
  <si>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</si>
  <si>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</si>
  <si>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</si>
  <si>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</si>
  <si>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</si>
  <si>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</si>
  <si>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</si>
  <si>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</si>
  <si>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</si>
  <si>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</si>
  <si>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</si>
  <si>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</si>
  <si>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</si>
  <si>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</si>
  <si>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</si>
  <si>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</si>
  <si>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</si>
  <si>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</si>
  <si>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</si>
  <si>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</si>
  <si>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</si>
  <si>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</si>
  <si>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</si>
  <si>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</si>
  <si>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</si>
  <si>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</si>
  <si>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</si>
  <si>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</si>
  <si>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</si>
  <si>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</si>
  <si>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</si>
  <si>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</si>
  <si>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</si>
  <si>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</si>
  <si>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</si>
  <si>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</si>
  <si>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</si>
  <si>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</si>
  <si>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</si>
  <si>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</si>
  <si>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</si>
  <si>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</si>
  <si>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</si>
  <si>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</si>
  <si>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</si>
  <si>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</si>
  <si>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</si>
  <si>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</si>
  <si>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</si>
  <si>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</si>
  <si>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</si>
  <si>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</si>
  <si>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</si>
  <si>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</si>
  <si>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</si>
  <si>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</si>
  <si>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</si>
  <si>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</si>
  <si>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</si>
  <si>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</si>
  <si>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</si>
  <si>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</si>
  <si>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</si>
  <si>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</si>
  <si>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</si>
  <si>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</si>
  <si>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</si>
  <si>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</si>
  <si>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</si>
  <si>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</si>
  <si>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</si>
  <si>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</si>
  <si>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</si>
  <si>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</si>
  <si>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</si>
  <si>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</si>
  <si>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</si>
  <si>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</si>
  <si>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</si>
  <si>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</si>
  <si>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</si>
  <si>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</si>
  <si>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</si>
  <si>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</si>
  <si>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</si>
  <si>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</si>
  <si>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</si>
  <si>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</si>
  <si>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</si>
  <si>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</si>
  <si>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</si>
  <si>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</si>
  <si>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</si>
  <si>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</si>
  <si>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</si>
  <si>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</si>
  <si>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</si>
  <si>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</si>
  <si>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</si>
  <si>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</si>
  <si>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</si>
  <si>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</si>
  <si>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</si>
  <si>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</si>
  <si>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</si>
  <si>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</si>
  <si>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</si>
  <si>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</si>
  <si>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</si>
  <si>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</si>
  <si>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</si>
  <si>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</si>
  <si>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</si>
  <si>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</si>
  <si>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</si>
  <si>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</si>
  <si>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</si>
  <si>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</si>
  <si>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</si>
  <si>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</si>
  <si>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</si>
  <si>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</si>
  <si>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</si>
  <si>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</si>
  <si>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</si>
  <si>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</si>
  <si>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</si>
  <si>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</si>
  <si>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</si>
  <si>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</si>
  <si>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</si>
  <si>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</si>
  <si>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</si>
  <si>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</si>
  <si>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</si>
  <si>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</si>
  <si>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</si>
  <si>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</si>
  <si>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</si>
  <si>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</si>
  <si>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</si>
  <si>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</si>
  <si>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</si>
  <si>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</si>
  <si>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</si>
  <si>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</si>
  <si>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</si>
  <si>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</si>
  <si>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</si>
  <si>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</si>
  <si>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</si>
  <si>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</si>
  <si>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</si>
  <si>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</si>
  <si>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</si>
  <si>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</si>
  <si>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</si>
  <si>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</si>
  <si>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</si>
  <si>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</si>
  <si>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</si>
  <si>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</si>
  <si>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</si>
  <si>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</si>
  <si>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</si>
  <si>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</si>
  <si>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</si>
  <si>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</si>
  <si>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</si>
  <si>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</si>
  <si>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</si>
  <si>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</si>
  <si>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</si>
  <si>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</si>
  <si>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</si>
  <si>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</si>
  <si>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</si>
  <si>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</si>
  <si>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</si>
  <si>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</si>
  <si>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</si>
  <si>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</si>
  <si>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</si>
  <si>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</si>
  <si>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</si>
  <si>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</si>
  <si>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</si>
  <si>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</si>
  <si>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</si>
  <si>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</si>
  <si>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</si>
  <si>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</si>
  <si>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</si>
  <si>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</si>
  <si>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</si>
  <si>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</si>
  <si>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</si>
  <si>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</si>
  <si>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</si>
  <si>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</si>
  <si>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</si>
  <si>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</si>
  <si>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</si>
  <si>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</si>
  <si>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</si>
  <si>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</si>
  <si>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</si>
  <si>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</si>
  <si>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</si>
  <si>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</si>
  <si>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</si>
  <si>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</si>
  <si>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</si>
  <si>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</si>
  <si>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</si>
  <si>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</si>
  <si>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</si>
  <si>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</si>
  <si>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</si>
  <si>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</si>
  <si>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</si>
  <si>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</si>
  <si>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</si>
  <si>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</si>
  <si>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</si>
  <si>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</si>
  <si>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</si>
  <si>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</si>
  <si>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</si>
  <si>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</si>
  <si>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</si>
  <si>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</si>
  <si>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</si>
  <si>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</si>
  <si>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</si>
  <si>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</si>
  <si>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</si>
  <si>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</si>
  <si>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</si>
  <si>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</si>
  <si>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</si>
  <si>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</si>
  <si>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</si>
  <si>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</si>
  <si>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</si>
  <si>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</si>
  <si>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</si>
  <si>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</si>
  <si>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</si>
  <si>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</si>
  <si>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</si>
  <si>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</si>
  <si>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</si>
  <si>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</si>
  <si>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</si>
  <si>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</si>
  <si>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</si>
  <si>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</si>
  <si>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</si>
  <si>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</si>
  <si>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</si>
  <si>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</si>
  <si>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</si>
  <si>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</si>
  <si>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</si>
  <si>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</si>
  <si>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</si>
  <si>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</si>
  <si>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</si>
  <si>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</si>
  <si>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</si>
  <si>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</si>
  <si>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</si>
  <si>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</si>
  <si>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</si>
  <si>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</si>
  <si>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</si>
  <si>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</si>
  <si>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</si>
  <si>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</si>
  <si>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</si>
  <si>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</si>
  <si>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</si>
  <si>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</si>
  <si>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</si>
  <si>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</si>
  <si>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</si>
  <si>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</si>
  <si>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</si>
  <si>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</si>
  <si>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</si>
  <si>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</si>
  <si>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</si>
  <si>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</si>
  <si>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</si>
  <si>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</si>
  <si>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</si>
  <si>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</si>
  <si>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</si>
  <si>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</si>
  <si>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</si>
  <si>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</si>
  <si>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</si>
  <si>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</si>
  <si>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</si>
  <si>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</si>
  <si>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</si>
  <si>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</si>
  <si>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</si>
  <si>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</si>
  <si>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</si>
  <si>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</si>
  <si>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</si>
  <si>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</si>
  <si>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</si>
  <si>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</si>
  <si>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</si>
  <si>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</si>
  <si>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</si>
  <si>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</si>
  <si>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</si>
  <si>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</si>
  <si>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</si>
  <si>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</si>
  <si>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</si>
  <si>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</si>
  <si>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</si>
  <si>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</si>
  <si>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</si>
  <si>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</si>
  <si>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</si>
  <si>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</si>
  <si>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</si>
  <si>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</si>
  <si>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</si>
  <si>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</si>
  <si>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</si>
  <si>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</si>
  <si>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</si>
  <si>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</si>
  <si>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</si>
  <si>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</si>
  <si>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</si>
  <si>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</si>
  <si>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</si>
  <si>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</si>
  <si>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</si>
  <si>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</si>
  <si>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</si>
  <si>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</si>
  <si>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</si>
  <si>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</si>
  <si>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</si>
  <si>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</si>
  <si>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</si>
  <si>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</si>
  <si>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</si>
  <si>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</si>
  <si>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</si>
  <si>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</si>
  <si>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</si>
  <si>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</si>
  <si>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</si>
  <si>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</si>
  <si>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</si>
  <si>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</si>
  <si>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</si>
  <si>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</si>
  <si>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</si>
  <si>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</si>
  <si>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</si>
  <si>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</si>
  <si>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</si>
  <si>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</si>
  <si>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</si>
  <si>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</si>
  <si>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</si>
  <si>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</si>
  <si>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</si>
  <si>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</si>
  <si>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</si>
  <si>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</si>
  <si>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</si>
  <si>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</si>
  <si>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</si>
  <si>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</si>
  <si>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</si>
  <si>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</si>
  <si>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</si>
  <si>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</si>
  <si>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</si>
  <si>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</si>
  <si>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</si>
  <si>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</si>
  <si>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</si>
  <si>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</si>
  <si>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</si>
  <si>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</si>
  <si>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</si>
  <si>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</si>
  <si>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</si>
  <si>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</si>
  <si>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</si>
  <si>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</si>
  <si>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</si>
  <si>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</si>
  <si>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</si>
  <si>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</si>
  <si>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</si>
  <si>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</si>
  <si>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</si>
  <si>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</si>
  <si>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</si>
  <si>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</si>
  <si>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</si>
  <si>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</si>
  <si>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</si>
  <si>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</si>
  <si>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</si>
  <si>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</si>
  <si>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</si>
  <si>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</si>
  <si>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</si>
  <si>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</si>
  <si>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</si>
  <si>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</si>
  <si>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</si>
  <si>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</si>
  <si>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</si>
  <si>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</si>
  <si>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</si>
  <si>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</si>
  <si>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</si>
  <si>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</si>
  <si>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</si>
  <si>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</si>
  <si>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</si>
  <si>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</si>
  <si>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</si>
  <si>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</si>
  <si>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</si>
  <si>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</si>
  <si>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</si>
  <si>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</si>
  <si>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</si>
  <si>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</si>
  <si>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</si>
  <si>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</si>
  <si>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</si>
  <si>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</si>
  <si>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</si>
  <si>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</si>
  <si>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</si>
  <si>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</si>
  <si>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</si>
  <si>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</si>
  <si>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</si>
  <si>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</si>
  <si>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</si>
  <si>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</si>
  <si>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</si>
  <si>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</si>
  <si>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</si>
  <si>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</si>
  <si>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</si>
  <si>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</si>
  <si>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</si>
  <si>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</si>
  <si>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</si>
  <si>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</si>
  <si>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</si>
  <si>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</si>
  <si>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</si>
  <si>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</si>
  <si>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</si>
  <si>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</si>
  <si>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</si>
  <si>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</si>
  <si>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</si>
  <si>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</si>
  <si>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</si>
  <si>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</si>
  <si>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</si>
  <si>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</si>
  <si>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</si>
  <si>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</si>
  <si>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</si>
  <si>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</si>
  <si>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</si>
  <si>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</si>
  <si>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</si>
  <si>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</si>
  <si>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</si>
  <si>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</si>
  <si>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</si>
  <si>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</si>
  <si>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</si>
  <si>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</si>
  <si>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</si>
  <si>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</si>
  <si>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</si>
  <si>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</si>
  <si>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</si>
  <si>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</si>
  <si>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</si>
  <si>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</si>
  <si>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</si>
  <si>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</si>
  <si>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</si>
  <si>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</si>
  <si>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</si>
  <si>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</si>
  <si>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</si>
  <si>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</si>
  <si>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</si>
  <si>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</si>
  <si>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</si>
  <si>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</si>
  <si>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</si>
  <si>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</si>
  <si>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</si>
  <si>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</si>
  <si>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</si>
  <si>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</si>
  <si>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</si>
  <si>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</si>
  <si>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</si>
  <si>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</si>
  <si>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</si>
  <si>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</si>
  <si>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</si>
  <si>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</si>
  <si>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</si>
  <si>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</si>
  <si>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</si>
  <si>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</si>
  <si>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</si>
  <si>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</si>
  <si>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</si>
  <si>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</si>
  <si>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</si>
  <si>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</si>
  <si>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</si>
  <si>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</si>
  <si>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</si>
  <si>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</si>
  <si>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</si>
  <si>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</si>
  <si>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</si>
  <si>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</si>
  <si>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</si>
  <si>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</si>
  <si>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</si>
  <si>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</si>
  <si>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</si>
  <si>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</si>
  <si>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</si>
  <si>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</si>
  <si>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</si>
  <si>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</si>
  <si>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</si>
  <si>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</si>
  <si>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</si>
  <si>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</si>
  <si>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</si>
  <si>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</si>
  <si>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</si>
  <si>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</si>
  <si>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</si>
  <si>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</si>
  <si>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</si>
  <si>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</si>
  <si>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</si>
  <si>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</si>
  <si>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</si>
  <si>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</si>
  <si>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</si>
  <si>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</si>
  <si>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</si>
  <si>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</si>
  <si>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</si>
  <si>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</si>
  <si>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</si>
  <si>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</si>
  <si>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</si>
  <si>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</si>
  <si>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</si>
  <si>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</si>
  <si>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</si>
  <si>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</si>
  <si>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</si>
  <si>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</si>
  <si>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</si>
  <si>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</si>
  <si>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</si>
  <si>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</si>
  <si>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</si>
  <si>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</si>
  <si>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</si>
  <si>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</si>
  <si>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</si>
  <si>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</si>
  <si>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</si>
  <si>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</si>
  <si>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</si>
  <si>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</si>
  <si>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</si>
  <si>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</si>
  <si>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</si>
  <si>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</si>
  <si>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</si>
  <si>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</si>
  <si>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</si>
  <si>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</si>
  <si>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</si>
  <si>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</si>
  <si>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</si>
  <si>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</si>
  <si>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</si>
  <si>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</si>
  <si>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</si>
  <si>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</si>
  <si>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</si>
  <si>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</si>
  <si>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</si>
  <si>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</si>
  <si>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</si>
  <si>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</si>
  <si>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</si>
  <si>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</si>
  <si>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</si>
  <si>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</si>
  <si>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</si>
  <si>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</si>
  <si>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</si>
  <si>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</si>
  <si>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</si>
  <si>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</si>
  <si>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</si>
  <si>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</si>
  <si>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</si>
  <si>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</si>
  <si>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</si>
  <si>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</si>
  <si>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</si>
  <si>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</si>
  <si>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</si>
  <si>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</si>
  <si>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</si>
  <si>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</si>
  <si>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</si>
  <si>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</si>
  <si>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</si>
  <si>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</si>
  <si>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</si>
  <si>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</si>
  <si>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</si>
  <si>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</si>
  <si>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</si>
  <si>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</si>
  <si>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</si>
  <si>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</si>
  <si>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</si>
  <si>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</si>
  <si>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</si>
  <si>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</si>
  <si>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</si>
  <si>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</si>
  <si>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</si>
  <si>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</si>
  <si>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</si>
  <si>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</si>
  <si>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</si>
  <si>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</si>
  <si>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</si>
  <si>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</si>
  <si>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</si>
  <si>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</si>
  <si>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</si>
  <si>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</si>
  <si>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</si>
  <si>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</si>
  <si>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</si>
  <si>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</si>
  <si>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</si>
  <si>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</si>
  <si>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</si>
  <si>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</si>
  <si>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</si>
  <si>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</si>
  <si>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</si>
  <si>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</si>
  <si>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</si>
  <si>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</si>
  <si>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</si>
  <si>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</si>
  <si>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</si>
  <si>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</si>
  <si>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</si>
  <si>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</si>
  <si>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</si>
  <si>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</si>
  <si>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</si>
  <si>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</si>
  <si>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</si>
  <si>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</si>
  <si>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</si>
  <si>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</si>
  <si>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</si>
  <si>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</si>
  <si>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</si>
  <si>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</si>
  <si>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</si>
  <si>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</si>
  <si>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</si>
  <si>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</si>
  <si>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</si>
  <si>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</si>
  <si>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</si>
  <si>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</si>
  <si>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</si>
  <si>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</si>
  <si>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</si>
  <si>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</si>
  <si>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</si>
  <si>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</si>
  <si>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</si>
  <si>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</si>
  <si>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</si>
  <si>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</si>
  <si>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</si>
  <si>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</si>
  <si>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</si>
  <si>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</si>
  <si>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</si>
  <si>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</si>
  <si>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</si>
  <si>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</si>
  <si>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</si>
  <si>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</si>
  <si>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</si>
  <si>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</si>
  <si>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</si>
  <si>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</si>
  <si>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</si>
  <si>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</si>
  <si>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</si>
  <si>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</si>
  <si>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</si>
  <si>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</si>
  <si>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</si>
  <si>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</si>
  <si>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</si>
  <si>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</si>
  <si>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</si>
  <si>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</si>
  <si>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</si>
  <si>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</si>
  <si>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</si>
  <si>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</si>
  <si>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</si>
  <si>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</si>
  <si>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</si>
  <si>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</si>
  <si>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</si>
  <si>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</si>
  <si>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</si>
  <si>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</si>
  <si>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</si>
  <si>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</si>
  <si>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</si>
  <si>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</si>
  <si>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</si>
  <si>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</si>
  <si>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</si>
  <si>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</si>
  <si>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</si>
  <si>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</si>
  <si>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</si>
  <si>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</si>
  <si>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</si>
  <si>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</si>
  <si>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</si>
  <si>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</si>
  <si>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</si>
  <si>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</si>
  <si>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</si>
  <si>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</si>
  <si>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</si>
  <si>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</si>
  <si>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</si>
  <si>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</si>
  <si>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</si>
  <si>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</si>
  <si>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</si>
  <si>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</si>
  <si>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</si>
  <si>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</si>
  <si>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</si>
  <si>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</si>
  <si>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</si>
  <si>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</si>
  <si>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</si>
  <si>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</si>
  <si>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</si>
  <si>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</si>
  <si>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</si>
  <si>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</si>
  <si>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</si>
  <si>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</si>
  <si>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</si>
  <si>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</si>
  <si>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</si>
  <si>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</si>
  <si>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</si>
  <si>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</si>
  <si>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</si>
  <si>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</si>
  <si>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</si>
  <si>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</si>
  <si>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</si>
  <si>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</si>
  <si>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</si>
  <si>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</si>
  <si>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</si>
  <si>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</si>
  <si>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</si>
  <si>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</si>
  <si>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</si>
  <si>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</si>
  <si>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</si>
  <si>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</si>
  <si>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</si>
  <si>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</si>
  <si>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</si>
  <si>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</si>
  <si>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</si>
  <si>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</si>
  <si>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</si>
  <si>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</si>
  <si>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</si>
  <si>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</si>
  <si>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</si>
  <si>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</si>
  <si>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</si>
  <si>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</si>
  <si>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</si>
  <si>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</si>
  <si>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</si>
  <si>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</si>
  <si>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</si>
  <si>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</si>
  <si>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</si>
  <si>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</si>
  <si>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</si>
  <si>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</si>
  <si>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</si>
  <si>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</si>
  <si>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</si>
  <si>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</si>
  <si>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</si>
  <si>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</si>
  <si>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</si>
  <si>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</si>
  <si>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</si>
  <si>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</si>
  <si>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</si>
  <si>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</si>
  <si>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</si>
  <si>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</si>
  <si>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</si>
  <si>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</si>
  <si>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</si>
  <si>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</si>
  <si>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</si>
  <si>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</si>
  <si>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</si>
  <si>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</si>
  <si>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</si>
  <si>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</si>
  <si>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</si>
  <si>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</si>
  <si>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</si>
  <si>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</si>
  <si>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</si>
  <si>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</si>
  <si>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</si>
  <si>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</si>
  <si>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</si>
  <si>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</si>
  <si>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</si>
  <si>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</si>
  <si>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</si>
  <si>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</si>
  <si>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</si>
  <si>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</si>
  <si>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</si>
  <si>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</si>
  <si>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</si>
  <si>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</si>
  <si>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</si>
  <si>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</si>
  <si>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</si>
  <si>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</si>
  <si>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</si>
  <si>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</si>
  <si>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</si>
  <si>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</si>
  <si>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</si>
  <si>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</si>
  <si>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</si>
  <si>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</si>
  <si>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</si>
  <si>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</si>
  <si>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</si>
  <si>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</si>
  <si>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</si>
  <si>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</si>
  <si>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</si>
  <si>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</si>
  <si>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</si>
  <si>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</si>
  <si>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</si>
  <si>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</si>
  <si>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</si>
  <si>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</si>
  <si>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</si>
  <si>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</si>
  <si>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</si>
  <si>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</si>
  <si>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</si>
  <si>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</si>
  <si>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</si>
  <si>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</si>
  <si>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</si>
  <si>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</si>
  <si>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</si>
  <si>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</si>
  <si>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</si>
  <si>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</si>
  <si>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</si>
  <si>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</si>
  <si>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</si>
  <si>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</si>
  <si>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</si>
  <si>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</si>
  <si>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</si>
  <si>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</si>
  <si>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</si>
  <si>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</si>
  <si>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</si>
  <si>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</si>
  <si>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</si>
  <si>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</si>
  <si>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</si>
  <si>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</si>
  <si>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</si>
  <si>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</si>
  <si>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</si>
  <si>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</si>
  <si>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</si>
  <si>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</si>
  <si>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</si>
  <si>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</si>
  <si>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</si>
  <si>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</si>
  <si>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</si>
  <si>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</si>
  <si>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</si>
  <si>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</si>
  <si>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</si>
  <si>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</si>
  <si>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</si>
  <si>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</si>
  <si>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</si>
  <si>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</si>
  <si>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</si>
  <si>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</si>
  <si>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</si>
  <si>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</si>
  <si>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</si>
  <si>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</si>
  <si>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</si>
  <si>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</si>
  <si>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</si>
  <si>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</si>
  <si>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</si>
  <si>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</si>
  <si>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</si>
  <si>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</si>
  <si>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</si>
  <si>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</si>
  <si>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</si>
  <si>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</si>
  <si>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</si>
  <si>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</si>
  <si>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</si>
  <si>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</si>
  <si>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</si>
  <si>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</si>
  <si>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</si>
  <si>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</si>
  <si>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</si>
  <si>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</si>
  <si>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</si>
  <si>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</si>
  <si>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</si>
  <si>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</si>
  <si>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</si>
  <si>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</si>
  <si>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</si>
  <si>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</si>
  <si>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</si>
  <si>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</si>
  <si>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</si>
  <si>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</si>
  <si>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</si>
  <si>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</si>
  <si>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</si>
  <si>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</si>
  <si>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</si>
  <si>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</si>
  <si>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</si>
  <si>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</si>
  <si>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</si>
  <si>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</si>
  <si>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</si>
  <si>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</si>
  <si>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</si>
  <si>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</si>
  <si>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</si>
  <si>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</si>
  <si>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</si>
  <si>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</si>
  <si>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</si>
  <si>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</si>
  <si>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</si>
  <si>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</si>
  <si>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</si>
  <si>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</si>
  <si>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</si>
  <si>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</si>
  <si>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</si>
  <si>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</si>
  <si>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</si>
  <si>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</si>
  <si>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</si>
  <si>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</si>
  <si>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</si>
  <si>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</si>
  <si>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</si>
  <si>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</si>
  <si>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</si>
  <si>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</si>
  <si>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</si>
  <si>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</si>
  <si>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</si>
  <si>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</si>
  <si>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</si>
  <si>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</si>
  <si>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</si>
  <si>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</si>
  <si>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</si>
  <si>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</si>
  <si>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</si>
  <si>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</si>
  <si>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</si>
  <si>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</si>
  <si>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</si>
  <si>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</si>
  <si>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</si>
  <si>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</si>
  <si>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</si>
  <si>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</si>
  <si>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</si>
  <si>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</si>
  <si>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</si>
  <si>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</si>
  <si>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</si>
  <si>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</si>
  <si>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</si>
  <si>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</si>
  <si>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</si>
  <si>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</si>
  <si>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</si>
  <si>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</si>
  <si>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</si>
  <si>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</si>
  <si>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</si>
  <si>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</si>
  <si>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</si>
  <si>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</si>
  <si>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</si>
  <si>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</si>
  <si>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</si>
  <si>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</si>
  <si>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</si>
  <si>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</si>
  <si>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</si>
  <si>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</si>
  <si>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</si>
  <si>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</si>
  <si>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</si>
  <si>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</si>
  <si>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</si>
  <si>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</si>
  <si>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</si>
  <si>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</si>
  <si>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</si>
  <si>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</si>
  <si>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</si>
  <si>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</si>
  <si>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</si>
  <si>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</si>
  <si>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</si>
  <si>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</si>
  <si>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</si>
  <si>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</si>
  <si>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</si>
  <si>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</si>
  <si>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</si>
  <si>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</si>
  <si>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</si>
  <si>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</si>
  <si>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</si>
  <si>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</si>
  <si>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</si>
  <si>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</si>
  <si>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</si>
  <si>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</si>
  <si>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</si>
  <si>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</si>
  <si>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</si>
  <si>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</si>
  <si>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</si>
  <si>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</si>
  <si>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</si>
  <si>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</si>
  <si>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</si>
  <si>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</si>
  <si>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</si>
  <si>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</si>
  <si>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</si>
  <si>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</si>
  <si>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</si>
  <si>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</si>
  <si>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</si>
  <si>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</si>
  <si>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</si>
  <si>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</si>
  <si>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</si>
  <si>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</si>
  <si>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</si>
  <si>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</si>
  <si>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</si>
  <si>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</si>
  <si>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</si>
  <si>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</si>
  <si>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</si>
  <si>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</si>
  <si>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</si>
  <si>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</si>
  <si>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</si>
  <si>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</si>
  <si>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</si>
  <si>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</si>
  <si>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</si>
  <si>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</si>
  <si>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</si>
  <si>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</si>
  <si>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</si>
  <si>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</si>
  <si>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</si>
  <si>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</si>
  <si>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</si>
  <si>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</si>
  <si>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</si>
  <si>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</si>
  <si>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</si>
  <si>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</si>
  <si>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</si>
  <si>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</si>
  <si>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</si>
  <si>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</si>
  <si>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</si>
  <si>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</si>
  <si>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</si>
  <si>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</si>
  <si>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</si>
  <si>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</si>
  <si>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</si>
  <si>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</si>
  <si>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</si>
  <si>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</si>
  <si>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</si>
  <si>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</si>
  <si>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</si>
  <si>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</si>
  <si>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</si>
  <si>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</si>
  <si>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</si>
  <si>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</si>
  <si>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</si>
  <si>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</si>
  <si>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</si>
  <si>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</si>
  <si>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</si>
  <si>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</si>
  <si>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</si>
  <si>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</si>
  <si>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</si>
  <si>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</si>
  <si>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</si>
  <si>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</si>
  <si>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</si>
  <si>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</si>
  <si>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</si>
  <si>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</si>
  <si>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</si>
  <si>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</si>
  <si>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</si>
  <si>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</si>
  <si>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</si>
  <si>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</si>
  <si>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</si>
  <si>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</si>
  <si>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</si>
  <si>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</si>
  <si>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</si>
  <si>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</si>
  <si>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</si>
  <si>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</si>
  <si>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</si>
  <si>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</si>
  <si>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</si>
  <si>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</si>
  <si>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</si>
  <si>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</si>
  <si>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</si>
  <si>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</si>
  <si>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</si>
  <si>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</si>
  <si>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</si>
  <si>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</si>
  <si>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</si>
  <si>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</si>
  <si>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</si>
  <si>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</si>
  <si>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</si>
  <si>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</si>
  <si>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</si>
  <si>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</si>
  <si>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</si>
  <si>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</si>
  <si>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</si>
  <si>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</si>
  <si>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</si>
  <si>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</si>
  <si>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</si>
  <si>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</si>
  <si>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</si>
  <si>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</si>
  <si>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</si>
  <si>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</si>
  <si>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</si>
  <si>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</si>
  <si>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</si>
  <si>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</si>
  <si>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</si>
  <si>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</si>
  <si>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</si>
  <si>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</si>
  <si>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</si>
  <si>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</si>
  <si>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</si>
  <si>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</si>
  <si>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</si>
  <si>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</si>
  <si>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</si>
  <si>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</si>
  <si>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</si>
  <si>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</si>
  <si>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</si>
  <si>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</si>
  <si>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</si>
  <si>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</si>
  <si>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</si>
  <si>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</si>
  <si>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</si>
  <si>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</si>
  <si>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</si>
  <si>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</si>
  <si>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</si>
  <si>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</si>
  <si>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</si>
  <si>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</si>
  <si>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</si>
  <si>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</si>
  <si>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</si>
  <si>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</si>
  <si>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</si>
  <si>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</si>
  <si>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</si>
  <si>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</si>
  <si>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</si>
  <si>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</si>
  <si>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</si>
  <si>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</si>
  <si>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</si>
  <si>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</si>
  <si>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</si>
  <si>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</si>
  <si>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</si>
  <si>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</si>
  <si>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</si>
  <si>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</si>
  <si>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</si>
  <si>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</si>
  <si>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</si>
  <si>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</si>
  <si>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</si>
  <si>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</si>
  <si>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</si>
  <si>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</si>
  <si>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</si>
  <si>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</si>
  <si>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</si>
  <si>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</si>
  <si>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</si>
  <si>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</si>
  <si>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</si>
  <si>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</si>
  <si>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</si>
  <si>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</si>
  <si>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</si>
  <si>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</si>
  <si>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</si>
  <si>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</si>
  <si>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</si>
  <si>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</si>
  <si>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</si>
  <si>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</si>
  <si>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</si>
  <si>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</si>
  <si>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</si>
  <si>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</si>
  <si>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</si>
  <si>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</si>
  <si>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</si>
  <si>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</si>
  <si>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</si>
  <si>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</si>
  <si>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</si>
  <si>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</si>
  <si>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</si>
  <si>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</si>
  <si>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</si>
  <si>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</si>
  <si>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</si>
  <si>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</si>
  <si>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</si>
  <si>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</si>
  <si>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</si>
  <si>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</si>
  <si>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</si>
  <si>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</si>
  <si>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</si>
  <si>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</si>
  <si>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</si>
  <si>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</si>
  <si>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</si>
  <si>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</si>
  <si>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</si>
  <si>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</si>
  <si>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</si>
  <si>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</si>
  <si>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</si>
  <si>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</si>
  <si>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</si>
  <si>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</si>
  <si>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</si>
  <si>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</si>
  <si>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</si>
  <si>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</si>
  <si>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</si>
  <si>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</si>
  <si>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</si>
  <si>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</si>
  <si>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</si>
  <si>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</si>
  <si>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</si>
  <si>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</si>
  <si>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</si>
  <si>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</si>
  <si>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</si>
  <si>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</si>
  <si>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</si>
  <si>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</si>
  <si>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</si>
  <si>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</si>
  <si>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</si>
  <si>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</si>
  <si>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</si>
  <si>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</si>
  <si>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</si>
  <si>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</si>
  <si>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</si>
  <si>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</si>
  <si>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</si>
  <si>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</si>
  <si>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</si>
  <si>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</si>
  <si>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</si>
  <si>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</si>
  <si>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</si>
  <si>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</si>
  <si>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</si>
  <si>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</si>
  <si>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</si>
  <si>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</si>
  <si>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</si>
  <si>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</si>
  <si>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</si>
  <si>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</si>
  <si>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</si>
  <si>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</si>
  <si>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</si>
  <si>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</si>
  <si>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</si>
  <si>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</si>
  <si>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</si>
  <si>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</si>
  <si>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</si>
  <si>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</si>
  <si>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</si>
  <si>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</si>
  <si>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</si>
  <si>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</si>
  <si>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</si>
  <si>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</si>
  <si>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</si>
  <si>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</si>
  <si>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</si>
  <si>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</si>
  <si>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</si>
  <si>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</si>
  <si>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</si>
  <si>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</si>
  <si>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</si>
  <si>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</si>
  <si>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</si>
  <si>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</si>
  <si>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</si>
  <si>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</si>
  <si>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</si>
  <si>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</si>
  <si>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</si>
  <si>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</si>
  <si>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</si>
  <si>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</si>
  <si>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</si>
  <si>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</si>
  <si>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</si>
  <si>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</si>
  <si>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</si>
  <si>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</si>
  <si>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</si>
  <si>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</si>
  <si>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</si>
  <si>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</si>
  <si>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</si>
  <si>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</si>
  <si>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</si>
  <si>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</si>
  <si>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</si>
  <si>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</si>
  <si>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</si>
  <si>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</si>
  <si>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</si>
  <si>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</si>
  <si>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</si>
  <si>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</si>
  <si>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</si>
  <si>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</si>
  <si>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</si>
  <si>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</si>
  <si>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</si>
  <si>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</si>
  <si>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</si>
  <si>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</si>
  <si>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</si>
  <si>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</si>
  <si>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</si>
  <si>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</si>
  <si>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</si>
  <si>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</si>
  <si>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</si>
  <si>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</si>
  <si>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</si>
  <si>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</si>
  <si>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</si>
  <si>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</si>
  <si>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</si>
  <si>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</si>
  <si>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</si>
  <si>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</si>
  <si>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</si>
  <si>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</si>
  <si>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</si>
  <si>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</si>
  <si>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</si>
  <si>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</si>
  <si>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</si>
  <si>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</si>
  <si>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</si>
  <si>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</si>
  <si>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</si>
  <si>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</si>
  <si>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</si>
  <si>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</si>
  <si>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</si>
  <si>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</si>
  <si>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</si>
  <si>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</si>
  <si>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</si>
  <si>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</si>
  <si>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</si>
  <si>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</si>
  <si>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</si>
  <si>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</si>
  <si>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</si>
  <si>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</si>
  <si>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</si>
  <si>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</si>
  <si>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</si>
  <si>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</si>
  <si>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</si>
  <si>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</si>
  <si>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</si>
  <si>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</si>
  <si>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</si>
  <si>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</si>
  <si>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</si>
  <si>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</si>
  <si>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</si>
  <si>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</si>
  <si>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</si>
  <si>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</si>
  <si>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</si>
  <si>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</si>
  <si>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</si>
  <si>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</si>
  <si>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</si>
  <si>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</si>
  <si>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</si>
  <si>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</si>
  <si>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</si>
  <si>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</si>
  <si>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</si>
  <si>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</si>
  <si>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</si>
  <si>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</si>
  <si>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</si>
  <si>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</si>
  <si>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</si>
  <si>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</si>
  <si>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</si>
  <si>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</si>
  <si>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</si>
  <si>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</si>
  <si>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</si>
  <si>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</si>
  <si>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</si>
  <si>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</si>
  <si>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</si>
  <si>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</si>
  <si>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</si>
  <si>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</si>
  <si>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</si>
  <si>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</si>
  <si>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</si>
  <si>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</si>
  <si>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</si>
  <si>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</si>
  <si>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</si>
  <si>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</si>
  <si>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</si>
  <si>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</si>
  <si>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</si>
  <si>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</si>
  <si>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</si>
  <si>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</si>
  <si>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</si>
  <si>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</si>
  <si>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</si>
  <si>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</si>
  <si>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</si>
  <si>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</si>
  <si>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</si>
  <si>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</si>
  <si>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</si>
  <si>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</si>
  <si>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</si>
  <si>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</si>
  <si>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</si>
  <si>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</si>
  <si>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</si>
  <si>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</si>
  <si>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</si>
  <si>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</si>
  <si>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</si>
  <si>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</si>
  <si>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</si>
  <si>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</si>
  <si>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</si>
  <si>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</si>
  <si>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</si>
  <si>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</si>
  <si>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</si>
  <si>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</si>
  <si>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</si>
  <si>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</si>
  <si>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</si>
  <si>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</si>
  <si>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</si>
  <si>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</si>
  <si>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</si>
  <si>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</si>
  <si>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</si>
  <si>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</si>
  <si>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</si>
  <si>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</si>
  <si>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</si>
  <si>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</si>
  <si>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</si>
  <si>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</si>
  <si>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</si>
  <si>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</si>
  <si>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</si>
  <si>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</si>
  <si>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</si>
  <si>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</si>
  <si>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</si>
  <si>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</si>
  <si>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</si>
  <si>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</si>
  <si>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</si>
  <si>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</si>
  <si>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</si>
  <si>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</si>
  <si>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</si>
  <si>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</si>
  <si>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</si>
  <si>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</si>
  <si>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</si>
  <si>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</si>
  <si>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</si>
  <si>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</si>
  <si>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</si>
  <si>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</si>
  <si>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</si>
  <si>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</si>
  <si>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</si>
  <si>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</si>
  <si>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</si>
  <si>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</si>
  <si>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</si>
  <si>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</si>
  <si>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</si>
  <si>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</si>
  <si>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</si>
  <si>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</si>
  <si>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</si>
  <si>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</si>
  <si>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</si>
  <si>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</si>
  <si>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</si>
  <si>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</si>
  <si>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</si>
  <si>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</si>
  <si>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</si>
  <si>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</si>
  <si>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</si>
  <si>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</si>
  <si>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</si>
  <si>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</si>
  <si>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</si>
  <si>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</si>
  <si>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</si>
  <si>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</si>
  <si>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</si>
  <si>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</si>
  <si>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</si>
  <si>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</si>
  <si>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</si>
  <si>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</si>
  <si>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</si>
  <si>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</si>
  <si>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</si>
  <si>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</si>
  <si>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</si>
  <si>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</si>
  <si>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</si>
  <si>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</si>
  <si>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</si>
  <si>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</si>
  <si>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</si>
  <si>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</si>
  <si>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</si>
  <si>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</si>
  <si>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</si>
  <si>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</si>
  <si>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</si>
  <si>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</si>
  <si>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</si>
  <si>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</si>
  <si>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</si>
  <si>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</si>
  <si>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</si>
  <si>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</si>
  <si>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</si>
  <si>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</si>
  <si>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</si>
  <si>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</si>
  <si>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</si>
  <si>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</si>
  <si>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</si>
  <si>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</si>
  <si>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</si>
  <si>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</si>
  <si>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</si>
  <si>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</si>
  <si>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</si>
  <si>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</si>
  <si>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</si>
  <si>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</si>
  <si>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</si>
  <si>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</si>
  <si>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</si>
  <si>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</si>
  <si>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</si>
  <si>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</si>
  <si>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</si>
  <si>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</si>
  <si>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</si>
  <si>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</si>
  <si>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</si>
  <si>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</si>
  <si>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</si>
  <si>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</si>
  <si>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</si>
  <si>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</si>
  <si>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</si>
  <si>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</si>
  <si>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</si>
  <si>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</si>
  <si>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</si>
  <si>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</si>
  <si>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</si>
  <si>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</si>
  <si>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</si>
  <si>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</si>
  <si>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</si>
  <si>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</si>
  <si>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</si>
  <si>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</si>
  <si>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</si>
  <si>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</si>
  <si>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</si>
  <si>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</si>
  <si>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</si>
  <si>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</si>
  <si>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</si>
  <si>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</si>
  <si>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</si>
  <si>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</si>
  <si>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</si>
  <si>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</si>
  <si>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</si>
  <si>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</si>
  <si>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</si>
  <si>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</si>
  <si>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</si>
  <si>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</si>
  <si>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</si>
  <si>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</si>
  <si>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</si>
  <si>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</si>
  <si>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</si>
  <si>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</si>
  <si>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</si>
  <si>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</si>
  <si>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</si>
  <si>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</si>
  <si>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</si>
  <si>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</si>
  <si>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</si>
  <si>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</si>
  <si>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</si>
  <si>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</si>
  <si>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</si>
  <si>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</si>
  <si>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</si>
  <si>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</si>
  <si>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</si>
  <si>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</si>
  <si>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</si>
  <si>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</si>
  <si>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</si>
  <si>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</si>
  <si>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</si>
  <si>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</si>
  <si>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</si>
  <si>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</si>
  <si>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</si>
  <si>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</si>
  <si>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</si>
  <si>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</si>
  <si>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</si>
  <si>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</si>
  <si>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</si>
  <si>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</si>
  <si>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</si>
  <si>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</si>
  <si>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</si>
  <si>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</si>
  <si>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</si>
  <si>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</si>
  <si>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</si>
  <si>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</si>
  <si>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</si>
  <si>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</si>
  <si>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</si>
  <si>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</si>
  <si>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</si>
  <si>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</si>
  <si>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</si>
  <si>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</si>
  <si>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</si>
  <si>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</si>
  <si>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</si>
  <si>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</si>
  <si>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</si>
  <si>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</si>
  <si>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</si>
  <si>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</si>
  <si>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</si>
  <si>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</si>
  <si>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</si>
  <si>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</si>
  <si>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</si>
  <si>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</si>
  <si>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</si>
  <si>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</si>
  <si>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</si>
  <si>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</si>
  <si>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</si>
  <si>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</si>
  <si>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</si>
  <si>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</si>
  <si>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</si>
  <si>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</si>
  <si>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</si>
  <si>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</si>
  <si>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</si>
  <si>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</si>
  <si>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</si>
  <si>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</si>
  <si>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</si>
  <si>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</si>
  <si>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</si>
  <si>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</si>
  <si>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</si>
  <si>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</si>
  <si>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</si>
  <si>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</si>
  <si>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</si>
  <si>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</si>
  <si>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</si>
  <si>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</si>
  <si>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</si>
  <si>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</si>
  <si>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</si>
  <si>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</si>
  <si>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</si>
  <si>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</si>
  <si>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</si>
  <si>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</si>
  <si>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</si>
  <si>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</si>
  <si>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</si>
  <si>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</si>
  <si>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</si>
  <si>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</si>
  <si>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</si>
  <si>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</si>
  <si>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</si>
  <si>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</si>
  <si>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</si>
  <si>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</si>
  <si>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</si>
  <si>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</si>
  <si>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</si>
  <si>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</si>
  <si>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</si>
  <si>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</si>
  <si>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</si>
  <si>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</si>
  <si>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</si>
  <si>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</si>
  <si>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</si>
  <si>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</si>
  <si>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</si>
  <si>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</si>
  <si>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</si>
  <si>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</si>
  <si>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</si>
  <si>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</si>
  <si>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</si>
  <si>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</si>
  <si>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</si>
  <si>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</si>
  <si>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</si>
  <si>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</si>
  <si>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</si>
  <si>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</si>
  <si>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</si>
  <si>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</si>
  <si>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</si>
  <si>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</si>
  <si>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</si>
  <si>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</si>
  <si>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</si>
  <si>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</si>
  <si>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</si>
  <si>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</si>
  <si>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</si>
  <si>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</si>
  <si>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</si>
  <si>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</si>
  <si>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</si>
  <si>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</si>
  <si>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</si>
  <si>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</si>
  <si>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</si>
  <si>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</si>
  <si>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</si>
  <si>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</si>
  <si>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</si>
  <si>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</si>
  <si>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</si>
  <si>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</si>
  <si>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</si>
  <si>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</si>
  <si>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</si>
  <si>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</si>
  <si>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</si>
  <si>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</si>
  <si>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</si>
  <si>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</si>
  <si>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</si>
  <si>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</si>
  <si>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</si>
  <si>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</si>
  <si>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</si>
  <si>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</si>
  <si>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</si>
  <si>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</si>
  <si>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</si>
  <si>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</si>
  <si>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</si>
  <si>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</si>
  <si>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</si>
  <si>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</si>
  <si>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</si>
  <si>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</si>
  <si>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</si>
  <si>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</si>
  <si>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</si>
  <si>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</si>
  <si>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</si>
  <si>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</si>
  <si>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</si>
  <si>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</si>
  <si>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</si>
  <si>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</si>
  <si>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</si>
  <si>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</si>
  <si>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</si>
  <si>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</si>
  <si>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</si>
  <si>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</si>
  <si>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</si>
  <si>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</si>
  <si>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</si>
  <si>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</si>
  <si>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</si>
  <si>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</si>
  <si>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</si>
  <si>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</si>
  <si>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</si>
  <si>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</si>
  <si>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</si>
  <si>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</si>
  <si>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</si>
  <si>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</si>
  <si>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</si>
  <si>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</si>
  <si>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</si>
  <si>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</si>
  <si>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</si>
  <si>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</si>
  <si>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</si>
  <si>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</si>
  <si>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</si>
  <si>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</si>
  <si>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</si>
  <si>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</si>
  <si>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</si>
  <si>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</si>
  <si>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</si>
  <si>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</si>
  <si>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</si>
  <si>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</si>
  <si>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</si>
  <si>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</si>
  <si>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</si>
  <si>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</si>
  <si>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</si>
  <si>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</si>
  <si>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</si>
  <si>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</si>
  <si>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</si>
  <si>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</si>
  <si>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</si>
  <si>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</si>
  <si>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</si>
  <si>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</si>
  <si>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</si>
  <si>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</si>
  <si>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</si>
  <si>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</si>
  <si>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</si>
  <si>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</si>
  <si>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</si>
  <si>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</si>
  <si>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</si>
  <si>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</si>
  <si>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</si>
  <si>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</si>
  <si>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</si>
  <si>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</si>
  <si>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</si>
  <si>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</si>
  <si>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</si>
  <si>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</si>
  <si>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</si>
  <si>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</si>
  <si>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</si>
  <si>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</si>
  <si>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</si>
  <si>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</si>
  <si>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</si>
  <si>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</si>
  <si>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</si>
  <si>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</si>
  <si>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</si>
  <si>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</si>
  <si>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</si>
  <si>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</si>
  <si>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</si>
  <si>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</si>
  <si>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</si>
  <si>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</si>
  <si>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</si>
  <si>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</si>
  <si>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</si>
  <si>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</si>
  <si>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</si>
  <si>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</si>
  <si>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</si>
  <si>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</si>
  <si>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</si>
  <si>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</si>
  <si>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</si>
  <si>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</si>
  <si>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</si>
  <si>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</si>
  <si>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</si>
  <si>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</si>
  <si>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</si>
  <si>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</si>
  <si>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</si>
  <si>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</si>
  <si>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</si>
  <si>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</si>
  <si>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</si>
  <si>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</si>
  <si>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</si>
  <si>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</si>
  <si>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</si>
  <si>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</si>
  <si>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</si>
  <si>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</si>
  <si>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</si>
  <si>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</si>
  <si>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</si>
  <si>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</si>
  <si>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</si>
  <si>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</si>
  <si>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</si>
  <si>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</si>
  <si>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</si>
  <si>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</si>
  <si>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</si>
  <si>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</si>
  <si>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</si>
  <si>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</si>
  <si>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</si>
  <si>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</si>
  <si>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</si>
  <si>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</si>
  <si>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</si>
  <si>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</si>
  <si>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</si>
  <si>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</si>
  <si>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</si>
  <si>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</si>
  <si>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</si>
  <si>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</si>
  <si>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</si>
  <si>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</si>
  <si>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</si>
  <si>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</si>
  <si>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</si>
  <si>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</si>
  <si>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</si>
  <si>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</si>
  <si>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</si>
  <si>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</si>
  <si>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</si>
  <si>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</si>
  <si>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</si>
  <si>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</si>
  <si>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</si>
  <si>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</si>
  <si>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</si>
  <si>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</si>
  <si>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</si>
  <si>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</si>
  <si>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</si>
  <si>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</si>
  <si>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</si>
  <si>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</si>
  <si>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</si>
  <si>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</si>
  <si>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</si>
  <si>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</si>
  <si>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</si>
  <si>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</si>
  <si>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</si>
  <si>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</si>
  <si>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</si>
  <si>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</si>
  <si>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</si>
  <si>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</si>
  <si>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</si>
  <si>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</si>
  <si>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</si>
  <si>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</si>
  <si>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</si>
  <si>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</si>
  <si>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</si>
  <si>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</si>
  <si>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</si>
  <si>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</si>
  <si>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</si>
  <si>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</si>
  <si>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</si>
  <si>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</si>
  <si>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</si>
  <si>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</si>
  <si>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</si>
  <si>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</si>
  <si>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</si>
  <si>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</si>
  <si>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</si>
  <si>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</si>
  <si>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</si>
  <si>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</si>
  <si>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</si>
  <si>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</si>
  <si>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</si>
  <si>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</si>
  <si>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</si>
  <si>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</si>
  <si>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</si>
  <si>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</si>
  <si>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</si>
  <si>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</si>
  <si>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</si>
  <si>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</si>
  <si>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</si>
  <si>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</si>
  <si>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</si>
  <si>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</si>
  <si>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</si>
  <si>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</si>
  <si>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</si>
  <si>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</si>
  <si>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</si>
  <si>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</si>
  <si>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</si>
  <si>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</si>
  <si>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</si>
  <si>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</si>
  <si>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</si>
  <si>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</si>
  <si>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</si>
  <si>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</si>
  <si>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</si>
  <si>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</si>
  <si>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</si>
  <si>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</si>
  <si>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</si>
  <si>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</si>
  <si>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</si>
  <si>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</si>
  <si>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</si>
  <si>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</si>
  <si>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</si>
  <si>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</si>
  <si>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</si>
  <si>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</si>
  <si>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</si>
  <si>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</si>
  <si>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</si>
  <si>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</si>
  <si>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</si>
  <si>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</si>
  <si>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</si>
  <si>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</si>
  <si>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</si>
  <si>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</si>
  <si>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</si>
  <si>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</si>
  <si>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</si>
  <si>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</si>
  <si>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</si>
  <si>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</si>
  <si>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</si>
  <si>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</si>
  <si>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</si>
  <si>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</si>
  <si>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</si>
  <si>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</si>
  <si>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</si>
  <si>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</si>
  <si>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</si>
  <si>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</si>
  <si>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</si>
  <si>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</si>
  <si>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</si>
  <si>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</si>
  <si>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</si>
  <si>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</si>
  <si>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</si>
  <si>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</si>
  <si>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</si>
  <si>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</si>
  <si>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</si>
  <si>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</si>
  <si>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</si>
  <si>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</si>
  <si>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</si>
  <si>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</si>
  <si>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</si>
  <si>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</si>
  <si>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</si>
  <si>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</si>
  <si>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</si>
  <si>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</si>
  <si>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</si>
  <si>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</si>
  <si>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</si>
  <si>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</si>
  <si>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</si>
  <si>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</si>
  <si>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</si>
  <si>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</si>
  <si>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</si>
  <si>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</si>
  <si>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</si>
  <si>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</si>
  <si>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</si>
  <si>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</si>
  <si>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</si>
  <si>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</si>
  <si>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</si>
  <si>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</si>
  <si>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</si>
  <si>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</si>
  <si>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</si>
  <si>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</si>
  <si>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</si>
  <si>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</si>
  <si>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</si>
  <si>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</si>
  <si>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</si>
  <si>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</si>
  <si>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</si>
  <si>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</si>
  <si>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</si>
  <si>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</si>
  <si>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</si>
  <si>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</si>
  <si>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</si>
  <si>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</si>
  <si>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</si>
  <si>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</si>
  <si>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</si>
  <si>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</si>
  <si>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</si>
  <si>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</si>
  <si>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</si>
  <si>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</si>
  <si>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</si>
  <si>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</si>
  <si>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</si>
  <si>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</si>
  <si>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</si>
  <si>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</si>
  <si>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</si>
  <si>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</si>
  <si>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</si>
  <si>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</si>
  <si>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</si>
  <si>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</si>
  <si>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</si>
  <si>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</si>
  <si>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</si>
  <si>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</si>
  <si>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</si>
  <si>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</si>
  <si>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</si>
  <si>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</si>
  <si>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</si>
  <si>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</si>
  <si>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</si>
  <si>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</si>
  <si>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</si>
  <si>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</si>
  <si>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</si>
  <si>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</si>
  <si>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</si>
  <si>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</si>
  <si>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</si>
  <si>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</si>
  <si>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</si>
  <si>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</si>
  <si>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</si>
  <si>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</si>
  <si>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</si>
  <si>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</si>
  <si>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</si>
  <si>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</si>
  <si>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</si>
  <si>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</si>
  <si>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</si>
  <si>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</si>
  <si>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</si>
  <si>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</si>
  <si>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</si>
  <si>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</si>
  <si>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</si>
  <si>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</si>
  <si>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</si>
  <si>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</si>
  <si>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</si>
  <si>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</si>
  <si>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</si>
  <si>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</si>
  <si>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</si>
  <si>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</si>
  <si>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</si>
  <si>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</si>
  <si>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</si>
  <si>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</si>
  <si>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</si>
  <si>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</si>
  <si>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</si>
  <si>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</si>
  <si>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</si>
  <si>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</si>
  <si>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</si>
  <si>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</si>
  <si>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</si>
  <si>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</si>
  <si>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</si>
  <si>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</si>
  <si>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</si>
  <si>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</si>
  <si>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</si>
  <si>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</si>
  <si>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</si>
  <si>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</si>
  <si>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</si>
  <si>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</si>
  <si>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</si>
  <si>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</si>
  <si>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</si>
  <si>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</si>
  <si>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</si>
  <si>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</si>
  <si>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</si>
  <si>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</si>
  <si>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</si>
  <si>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</si>
  <si>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</si>
  <si>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</si>
  <si>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</si>
  <si>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</si>
  <si>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</si>
  <si>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</si>
  <si>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</si>
  <si>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</si>
  <si>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</si>
  <si>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</si>
  <si>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</si>
  <si>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</si>
  <si>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</si>
  <si>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</si>
  <si>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</si>
  <si>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</si>
  <si>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</si>
  <si>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</si>
  <si>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</si>
  <si>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</si>
  <si>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</si>
  <si>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</si>
  <si>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</si>
  <si>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</si>
  <si>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</si>
  <si>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</si>
  <si>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</si>
  <si>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</si>
  <si>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</si>
  <si>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</si>
  <si>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</si>
  <si>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</si>
  <si>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</si>
  <si>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</si>
  <si>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</si>
  <si>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</si>
  <si>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</si>
  <si>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</si>
  <si>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</si>
  <si>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</si>
  <si>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</si>
  <si>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</si>
  <si>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</si>
  <si>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</si>
  <si>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</si>
  <si>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</si>
  <si>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</si>
  <si>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</si>
  <si>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</si>
  <si>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</si>
  <si>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</si>
  <si>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</si>
  <si>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</si>
  <si>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</si>
  <si>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</si>
  <si>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</si>
  <si>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</si>
  <si>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</si>
  <si>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</si>
  <si>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</si>
  <si>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</si>
  <si>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</si>
  <si>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</si>
  <si>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</si>
  <si>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</si>
  <si>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</si>
  <si>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</si>
  <si>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</si>
  <si>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</si>
  <si>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</si>
  <si>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</si>
  <si>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</si>
  <si>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</si>
  <si>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</si>
  <si>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</si>
  <si>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</si>
  <si>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</si>
  <si>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</si>
  <si>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</si>
  <si>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</si>
  <si>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</si>
  <si>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</si>
  <si>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</si>
  <si>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</si>
  <si>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</si>
  <si>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</si>
  <si>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</si>
  <si>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</si>
  <si>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</si>
  <si>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</si>
  <si>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</si>
  <si>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</si>
  <si>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</si>
  <si>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</si>
  <si>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</si>
  <si>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</si>
  <si>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</si>
  <si>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</si>
  <si>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</si>
  <si>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</si>
  <si>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</si>
  <si>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</si>
  <si>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</si>
  <si>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</si>
  <si>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</si>
  <si>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</si>
  <si>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</si>
  <si>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</si>
  <si>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</si>
  <si>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</si>
  <si>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</si>
  <si>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</si>
  <si>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</si>
  <si>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</si>
  <si>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</si>
  <si>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</si>
  <si>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</si>
  <si>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</si>
  <si>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</si>
  <si>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</si>
  <si>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</si>
  <si>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</si>
  <si>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</si>
  <si>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</si>
  <si>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</si>
  <si>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</si>
  <si>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</si>
  <si>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</si>
  <si>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</si>
  <si>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</si>
  <si>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</si>
  <si>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</si>
  <si>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</si>
  <si>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</si>
  <si>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</si>
  <si>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</si>
  <si>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</si>
  <si>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</si>
  <si>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</si>
  <si>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</si>
  <si>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</si>
  <si>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</si>
  <si>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</si>
  <si>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</si>
  <si>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</si>
  <si>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</si>
  <si>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</si>
  <si>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</si>
  <si>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</si>
  <si>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</si>
  <si>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</si>
  <si>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</si>
  <si>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</si>
  <si>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</si>
  <si>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</si>
  <si>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</si>
  <si>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</si>
  <si>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</si>
  <si>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</si>
  <si>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</si>
  <si>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</si>
  <si>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</si>
  <si>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</si>
  <si>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</si>
  <si>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</si>
  <si>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</si>
  <si>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</si>
  <si>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</si>
  <si>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</si>
  <si>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</si>
  <si>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</si>
  <si>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</si>
  <si>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</si>
  <si>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</si>
  <si>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</si>
  <si>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</si>
  <si>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</si>
  <si>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</si>
  <si>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</si>
  <si>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</si>
  <si>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</si>
  <si>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</si>
  <si>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</si>
  <si>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</si>
  <si>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</si>
  <si>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</si>
  <si>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</si>
  <si>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</si>
  <si>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</si>
  <si>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</si>
  <si>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</si>
  <si>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</si>
  <si>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</si>
  <si>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</si>
  <si>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</si>
  <si>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</si>
  <si>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</si>
  <si>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</si>
  <si>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</si>
  <si>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</si>
  <si>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</si>
  <si>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</si>
  <si>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</si>
  <si>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</si>
  <si>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</si>
  <si>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</si>
  <si>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</si>
  <si>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</si>
  <si>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</si>
  <si>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</si>
  <si>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</si>
  <si>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</si>
  <si>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</si>
  <si>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</si>
  <si>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</si>
  <si>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</si>
  <si>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</si>
  <si>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</si>
  <si>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</si>
  <si>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</si>
  <si>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</si>
  <si>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</si>
  <si>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</si>
  <si>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</si>
  <si>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</si>
  <si>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</si>
  <si>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</si>
  <si>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</si>
  <si>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</si>
  <si>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</si>
  <si>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</si>
  <si>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</si>
  <si>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</si>
  <si>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</si>
  <si>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</si>
  <si>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</si>
  <si>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</si>
  <si>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</si>
  <si>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</si>
  <si>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</si>
  <si>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</si>
  <si>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</si>
  <si>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</si>
  <si>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</si>
  <si>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</si>
  <si>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</si>
  <si>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</si>
  <si>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</si>
  <si>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</si>
  <si>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</si>
  <si>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</si>
  <si>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</si>
  <si>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</si>
  <si>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</si>
  <si>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</si>
  <si>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</si>
  <si>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</si>
  <si>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</si>
  <si>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</si>
  <si>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</si>
  <si>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</si>
  <si>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</si>
  <si>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</si>
  <si>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</si>
  <si>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</si>
  <si>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</si>
  <si>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</si>
  <si>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</si>
  <si>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</si>
  <si>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</si>
  <si>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</si>
  <si>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</si>
  <si>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</si>
  <si>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</si>
  <si>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</si>
  <si>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</si>
  <si>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</si>
  <si>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</si>
  <si>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</si>
  <si>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</si>
  <si>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</si>
  <si>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</si>
  <si>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</si>
  <si>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</si>
  <si>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</si>
  <si>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</si>
  <si>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</si>
  <si>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</si>
  <si>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</si>
  <si>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</si>
  <si>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</si>
  <si>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</si>
  <si>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</si>
  <si>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</si>
  <si>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</si>
  <si>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</si>
  <si>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</si>
  <si>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</si>
  <si>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</si>
  <si>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</si>
  <si>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</si>
  <si>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</si>
  <si>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</si>
  <si>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</si>
  <si>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</si>
  <si>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</si>
  <si>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</si>
  <si>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</si>
  <si>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</si>
  <si>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</si>
  <si>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</si>
  <si>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</si>
  <si>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</si>
  <si>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</si>
  <si>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</si>
  <si>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</si>
  <si>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</si>
  <si>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</si>
  <si>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</si>
  <si>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</si>
  <si>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</si>
  <si>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</si>
  <si>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</si>
  <si>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</si>
  <si>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</si>
  <si>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</si>
  <si>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</si>
  <si>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</si>
  <si>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</si>
  <si>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</si>
  <si>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</si>
  <si>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</si>
  <si>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</si>
  <si>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</si>
  <si>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</si>
  <si>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</si>
  <si>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</si>
  <si>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</si>
  <si>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</si>
  <si>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</si>
  <si>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</si>
  <si>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</si>
  <si>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</si>
  <si>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</si>
  <si>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</si>
  <si>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</si>
  <si>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</si>
  <si>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</si>
  <si>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</si>
  <si>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</si>
  <si>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</si>
  <si>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</si>
  <si>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</si>
  <si>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</si>
  <si>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</si>
  <si>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</si>
  <si>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</si>
  <si>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</si>
  <si>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</si>
  <si>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</si>
  <si>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</si>
  <si>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</si>
  <si>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</si>
  <si>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</si>
  <si>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</si>
  <si>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</si>
  <si>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</si>
  <si>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</si>
  <si>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</si>
  <si>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</si>
  <si>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</si>
  <si>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</si>
  <si>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</si>
  <si>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</si>
  <si>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</si>
  <si>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</si>
  <si>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</si>
  <si>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</si>
  <si>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</si>
  <si>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</si>
  <si>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</si>
  <si>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</si>
  <si>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</si>
  <si>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</si>
  <si>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</si>
  <si>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</si>
  <si>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</si>
  <si>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</si>
  <si>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</si>
  <si>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</si>
  <si>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</si>
  <si>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</si>
  <si>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</si>
  <si>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</si>
  <si>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</si>
  <si>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</si>
  <si>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</si>
  <si>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</si>
  <si>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</si>
  <si>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</si>
  <si>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</si>
  <si>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</si>
  <si>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</si>
  <si>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</si>
  <si>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</si>
  <si>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</si>
  <si>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</si>
  <si>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</si>
  <si>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</si>
  <si>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</si>
  <si>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</si>
  <si>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</si>
  <si>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</si>
  <si>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</si>
  <si>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</si>
  <si>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</si>
  <si>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</si>
  <si>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</si>
  <si>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</si>
  <si>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</si>
  <si>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</si>
  <si>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</si>
  <si>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</si>
  <si>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</si>
  <si>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</si>
  <si>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</si>
  <si>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</si>
  <si>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</si>
  <si>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</si>
  <si>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</si>
  <si>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</si>
  <si>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</si>
  <si>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</si>
  <si>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</si>
  <si>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</si>
  <si>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</si>
  <si>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</si>
  <si>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</si>
  <si>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</si>
  <si>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</si>
  <si>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</si>
  <si>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</si>
  <si>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</si>
  <si>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</si>
  <si>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</si>
  <si>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</si>
  <si>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</si>
  <si>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</si>
  <si>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</si>
  <si>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</si>
  <si>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</si>
  <si>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</si>
  <si>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</si>
  <si>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</si>
  <si>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</si>
  <si>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</si>
  <si>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</si>
  <si>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</si>
  <si>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</si>
  <si>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</si>
  <si>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</si>
  <si>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</si>
  <si>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</si>
  <si>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</si>
  <si>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</si>
  <si>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</si>
  <si>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</si>
  <si>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</si>
  <si>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</si>
  <si>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</si>
  <si>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</si>
  <si>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</si>
  <si>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</si>
  <si>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</si>
  <si>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</si>
  <si>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</si>
  <si>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</si>
  <si>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</si>
  <si>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</si>
  <si>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</si>
  <si>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</si>
  <si>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</si>
  <si>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</si>
  <si>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</si>
  <si>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</si>
  <si>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</si>
  <si>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</si>
  <si>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</si>
  <si>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</si>
  <si>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</si>
  <si>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</si>
  <si>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</si>
  <si>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</si>
  <si>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</si>
  <si>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</si>
  <si>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</si>
  <si>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</si>
  <si>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</si>
  <si>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</si>
  <si>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</si>
  <si>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</si>
  <si>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</si>
  <si>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</si>
  <si>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</si>
  <si>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</si>
  <si>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</si>
  <si>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</si>
  <si>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</si>
  <si>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</si>
  <si>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</si>
  <si>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</si>
  <si>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</si>
  <si>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</si>
  <si>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</si>
  <si>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</si>
  <si>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</si>
  <si>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</si>
  <si>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</si>
  <si>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</si>
  <si>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</si>
  <si>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</si>
  <si>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</si>
  <si>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</si>
  <si>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</si>
  <si>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</si>
  <si>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</si>
  <si>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</si>
  <si>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</si>
  <si>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</si>
  <si>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</si>
  <si>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</si>
  <si>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</si>
  <si>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</si>
  <si>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</si>
  <si>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</si>
  <si>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</si>
  <si>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</si>
  <si>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</si>
  <si>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</si>
  <si>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</si>
  <si>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</si>
  <si>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</si>
  <si>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</si>
  <si>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</si>
  <si>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</si>
  <si>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</si>
  <si>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</si>
  <si>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</si>
  <si>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</si>
  <si>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</si>
  <si>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</si>
  <si>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</si>
  <si>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</si>
  <si>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</si>
  <si>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</si>
  <si>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</si>
  <si>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</si>
  <si>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</si>
  <si>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</si>
  <si>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</si>
  <si>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</si>
  <si>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</si>
  <si>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</si>
  <si>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</si>
  <si>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</si>
  <si>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</si>
  <si>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</si>
  <si>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</si>
  <si>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</si>
  <si>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</si>
  <si>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</si>
  <si>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</si>
  <si>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</si>
  <si>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</si>
  <si>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</si>
  <si>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</si>
  <si>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</si>
  <si>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</si>
  <si>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</si>
  <si>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</si>
  <si>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</si>
  <si>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</si>
  <si>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</si>
  <si>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</si>
  <si>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</si>
  <si>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</si>
  <si>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</si>
  <si>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</si>
  <si>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</si>
  <si>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</si>
  <si>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</si>
  <si>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</si>
  <si>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</si>
  <si>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</si>
  <si>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</si>
  <si>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</si>
  <si>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</si>
  <si>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</si>
  <si>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</si>
  <si>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</si>
  <si>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</si>
  <si>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</si>
  <si>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</si>
  <si>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</si>
  <si>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</si>
  <si>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</si>
  <si>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</si>
  <si>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</si>
  <si>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</si>
  <si>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</si>
  <si>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</si>
  <si>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</si>
  <si>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</si>
  <si>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</si>
  <si>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</si>
  <si>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</si>
  <si>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</si>
  <si>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</si>
  <si>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</si>
  <si>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</si>
  <si>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</si>
  <si>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</si>
  <si>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</si>
  <si>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</si>
  <si>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</si>
  <si>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</si>
  <si>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</si>
  <si>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</si>
  <si>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</si>
  <si>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</si>
  <si>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</si>
  <si>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</si>
  <si>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</si>
  <si>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</si>
  <si>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</si>
  <si>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</si>
  <si>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</si>
  <si>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</si>
  <si>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</si>
  <si>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</si>
  <si>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</si>
  <si>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</si>
  <si>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</si>
  <si>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</si>
  <si>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</si>
  <si>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</si>
  <si>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</si>
  <si>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</si>
  <si>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</si>
  <si>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</si>
  <si>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</si>
  <si>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</si>
  <si>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</si>
  <si>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</si>
  <si>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</si>
  <si>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</si>
  <si>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</si>
  <si>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</si>
  <si>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</si>
  <si>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</si>
  <si>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</si>
  <si>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</si>
  <si>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</si>
  <si>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</si>
  <si>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</si>
  <si>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</si>
  <si>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</si>
  <si>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</si>
  <si>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</si>
  <si>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</si>
  <si>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</si>
  <si>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</si>
  <si>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</si>
  <si>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</si>
  <si>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</si>
  <si>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</si>
  <si>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</si>
  <si>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</si>
  <si>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</si>
  <si>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</si>
  <si>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</si>
  <si>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</si>
  <si>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</si>
  <si>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</si>
  <si>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</si>
  <si>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</si>
  <si>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</si>
  <si>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</si>
  <si>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</si>
  <si>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</si>
  <si>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</si>
  <si>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</si>
  <si>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</si>
  <si>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</si>
  <si>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</si>
  <si>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</si>
  <si>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</si>
  <si>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</si>
  <si>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</si>
  <si>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</si>
  <si>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</si>
  <si>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</si>
  <si>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</si>
  <si>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</si>
  <si>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</si>
  <si>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</si>
  <si>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</si>
  <si>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</si>
  <si>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</si>
  <si>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</si>
  <si>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</si>
  <si>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</si>
  <si>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</si>
  <si>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</si>
  <si>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</si>
  <si>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</si>
  <si>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</si>
  <si>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</si>
  <si>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</si>
  <si>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</si>
  <si>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</si>
  <si>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</si>
  <si>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</si>
  <si>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</si>
  <si>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</si>
  <si>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</si>
  <si>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</si>
  <si>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</si>
  <si>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</si>
  <si>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</si>
  <si>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</si>
  <si>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</si>
  <si>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</si>
  <si>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</si>
  <si>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</si>
  <si>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</si>
  <si>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</si>
  <si>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</si>
  <si>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</si>
  <si>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</si>
  <si>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</si>
  <si>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</si>
  <si>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</si>
  <si>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</si>
  <si>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</si>
  <si>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</si>
  <si>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</si>
  <si>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</si>
  <si>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</si>
  <si>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</si>
  <si>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</si>
  <si>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</si>
  <si>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</si>
  <si>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</si>
  <si>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</si>
  <si>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</si>
  <si>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</si>
  <si>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</si>
  <si>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</si>
  <si>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</si>
  <si>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</si>
  <si>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</si>
  <si>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</si>
  <si>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</si>
  <si>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</si>
  <si>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</si>
  <si>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</si>
  <si>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</si>
  <si>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</si>
  <si>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</si>
  <si>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</si>
  <si>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</si>
  <si>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</si>
  <si>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</si>
  <si>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</si>
  <si>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</si>
  <si>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</si>
  <si>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</si>
  <si>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</si>
  <si>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</si>
  <si>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</si>
  <si>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</si>
  <si>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</si>
  <si>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</si>
  <si>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</si>
  <si>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</si>
  <si>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</si>
  <si>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</si>
  <si>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</si>
  <si>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</si>
  <si>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</si>
  <si>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</si>
  <si>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</si>
  <si>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</si>
  <si>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</si>
  <si>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</si>
  <si>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</si>
  <si>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</si>
  <si>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</si>
  <si>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</si>
  <si>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</si>
  <si>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</si>
  <si>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</si>
  <si>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</si>
  <si>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</si>
  <si>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</si>
  <si>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</si>
  <si>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</si>
  <si>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</si>
  <si>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</si>
  <si>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</si>
  <si>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</si>
  <si>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</si>
  <si>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</si>
  <si>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</si>
  <si>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</si>
  <si>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</si>
  <si>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</si>
  <si>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</si>
  <si>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</si>
  <si>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</si>
  <si>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</si>
  <si>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</si>
  <si>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</si>
  <si>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</si>
  <si>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</si>
  <si>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</si>
  <si>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</si>
  <si>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</si>
  <si>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</si>
  <si>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</si>
  <si>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</si>
  <si>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</si>
  <si>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</si>
  <si>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</si>
  <si>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</si>
  <si>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</si>
  <si>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</si>
  <si>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</si>
  <si>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</si>
  <si>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</si>
  <si>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</si>
  <si>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</si>
  <si>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</si>
  <si>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</si>
  <si>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</si>
  <si>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</si>
  <si>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</si>
  <si>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</si>
  <si>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</si>
  <si>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</si>
  <si>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</si>
  <si>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</si>
  <si>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</si>
  <si>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</si>
  <si>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</si>
  <si>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</si>
  <si>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</si>
  <si>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</si>
  <si>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</si>
  <si>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</si>
  <si>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</si>
  <si>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</si>
  <si>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</si>
  <si>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</si>
  <si>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</si>
  <si>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</si>
  <si>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</si>
  <si>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</si>
  <si>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</si>
  <si>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</si>
  <si>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</si>
  <si>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</si>
  <si>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</si>
  <si>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</si>
  <si>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</si>
  <si>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</si>
  <si>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</si>
  <si>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</si>
  <si>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</si>
  <si>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</si>
  <si>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</si>
  <si>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</si>
  <si>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</si>
  <si>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</si>
  <si>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</si>
  <si>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</si>
  <si>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</si>
  <si>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</si>
  <si>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</si>
  <si>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</si>
  <si>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</si>
  <si>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</si>
  <si>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</si>
  <si>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</si>
  <si>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</si>
  <si>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</si>
  <si>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</si>
  <si>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</si>
  <si>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</si>
  <si>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</si>
  <si>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</si>
  <si>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</si>
  <si>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</si>
  <si>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</si>
  <si>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</si>
  <si>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</si>
  <si>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</si>
  <si>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</si>
  <si>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</si>
  <si>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</si>
  <si>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</si>
  <si>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</si>
  <si>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</si>
  <si>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</si>
  <si>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</si>
  <si>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</si>
  <si>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</si>
  <si>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</si>
  <si>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</si>
  <si>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</si>
  <si>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</si>
  <si>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</si>
  <si>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</si>
  <si>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</si>
  <si>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</si>
  <si>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</si>
  <si>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</si>
  <si>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</si>
  <si>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</si>
  <si>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</si>
  <si>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</si>
  <si>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</si>
  <si>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</si>
  <si>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</si>
  <si>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</si>
  <si>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</si>
  <si>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</si>
  <si>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</si>
  <si>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</si>
  <si>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</si>
  <si>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</si>
  <si>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</si>
  <si>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</si>
  <si>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</si>
  <si>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</si>
  <si>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</si>
  <si>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</si>
  <si>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</si>
  <si>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</si>
  <si>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</si>
  <si>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</si>
  <si>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</si>
  <si>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</si>
  <si>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</si>
  <si>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</si>
  <si>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</si>
  <si>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</si>
  <si>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</si>
  <si>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</si>
  <si>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</si>
  <si>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</si>
  <si>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</si>
  <si>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</si>
  <si>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</si>
  <si>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</si>
  <si>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</si>
  <si>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</si>
  <si>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</si>
  <si>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</si>
  <si>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</si>
  <si>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</si>
  <si>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</si>
  <si>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</si>
  <si>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</si>
  <si>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</si>
  <si>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</si>
  <si>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</si>
  <si>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</si>
  <si>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</si>
  <si>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</si>
  <si>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</si>
  <si>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</si>
  <si>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</si>
  <si>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</si>
  <si>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</si>
  <si>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</si>
  <si>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</si>
  <si>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</si>
  <si>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</si>
  <si>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</si>
  <si>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</si>
  <si>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</si>
  <si>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</si>
  <si>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</si>
  <si>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</si>
  <si>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</si>
  <si>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</si>
  <si>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</si>
  <si>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</si>
  <si>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</si>
  <si>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</si>
  <si>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</si>
  <si>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</si>
  <si>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</si>
  <si>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</si>
  <si>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</si>
  <si>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</si>
  <si>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</si>
  <si>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</si>
  <si>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</si>
  <si>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</si>
  <si>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</si>
  <si>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</si>
  <si>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</si>
  <si>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</si>
  <si>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</si>
  <si>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</si>
  <si>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</si>
  <si>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</si>
  <si>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</si>
  <si>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</si>
  <si>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</si>
  <si>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</si>
  <si>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</si>
  <si>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</si>
  <si>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</si>
  <si>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</si>
  <si>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</si>
  <si>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</si>
  <si>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</si>
  <si>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</si>
  <si>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</si>
  <si>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</si>
  <si>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</si>
  <si>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</si>
  <si>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</si>
  <si>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</si>
  <si>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</si>
  <si>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</si>
  <si>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</si>
  <si>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</si>
  <si>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</si>
  <si>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</si>
  <si>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</si>
  <si>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</si>
  <si>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</si>
  <si>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</si>
  <si>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</si>
  <si>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</si>
  <si>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</si>
  <si>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</si>
  <si>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</si>
  <si>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</si>
  <si>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</si>
  <si>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</si>
  <si>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</si>
  <si>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</si>
  <si>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</si>
  <si>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</si>
  <si>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</si>
  <si>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</si>
  <si>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</si>
  <si>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</si>
  <si>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</si>
  <si>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</si>
  <si>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</si>
  <si>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</si>
  <si>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</si>
  <si>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</si>
  <si>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</si>
  <si>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</si>
  <si>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</si>
  <si>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</si>
  <si>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</si>
  <si>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</si>
  <si>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</si>
  <si>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</si>
  <si>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</si>
  <si>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</si>
  <si>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</si>
  <si>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</si>
  <si>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</si>
  <si>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</si>
  <si>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</si>
  <si>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</si>
  <si>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</si>
  <si>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</si>
  <si>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</si>
  <si>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</si>
  <si>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</si>
  <si>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</si>
  <si>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</si>
  <si>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</si>
  <si>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</si>
  <si>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</si>
  <si>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</si>
  <si>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</si>
  <si>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</si>
  <si>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</si>
  <si>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</si>
  <si>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</si>
  <si>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</si>
  <si>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</si>
  <si>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</si>
  <si>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</si>
  <si>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</si>
  <si>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</si>
  <si>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</si>
  <si>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</si>
  <si>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</si>
  <si>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</si>
  <si>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</si>
  <si>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</si>
  <si>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</si>
  <si>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</si>
  <si>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</si>
  <si>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</si>
  <si>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</si>
  <si>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</si>
  <si>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</si>
  <si>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</si>
  <si>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</si>
  <si>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</si>
  <si>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</si>
  <si>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</si>
  <si>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</si>
  <si>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</si>
  <si>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</si>
  <si>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</si>
  <si>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</si>
  <si>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</si>
  <si>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</si>
  <si>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</si>
  <si>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</si>
  <si>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</si>
  <si>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</si>
  <si>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</si>
  <si>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</si>
  <si>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</si>
  <si>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</si>
  <si>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</si>
  <si>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</si>
  <si>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</si>
  <si>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</si>
  <si>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</si>
  <si>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</si>
  <si>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</si>
  <si>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</si>
  <si>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</si>
  <si>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</si>
  <si>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</si>
  <si>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</si>
  <si>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</si>
  <si>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</si>
  <si>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</si>
  <si>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</si>
  <si>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</si>
  <si>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</si>
  <si>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</si>
  <si>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</si>
  <si>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</si>
  <si>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</si>
  <si>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</si>
  <si>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</si>
  <si>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</si>
  <si>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</si>
  <si>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</si>
  <si>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</si>
  <si>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</si>
  <si>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</si>
  <si>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</si>
  <si>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</si>
  <si>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</si>
  <si>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</si>
  <si>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</si>
  <si>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</si>
  <si>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</si>
  <si>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</si>
  <si>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</si>
  <si>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</si>
  <si>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</si>
  <si>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</si>
  <si>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</si>
  <si>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</si>
  <si>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</si>
  <si>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</si>
  <si>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</si>
  <si>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</si>
  <si>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</si>
  <si>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</si>
  <si>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</si>
  <si>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</si>
  <si>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</si>
  <si>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</si>
  <si>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</si>
  <si>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</si>
  <si>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</si>
  <si>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</si>
  <si>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</si>
  <si>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</si>
  <si>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</si>
  <si>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</si>
  <si>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</si>
  <si>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</si>
  <si>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</si>
  <si>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</si>
  <si>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</si>
  <si>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</si>
  <si>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</si>
  <si>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</si>
  <si>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</si>
  <si>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</si>
  <si>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</si>
  <si>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</si>
  <si>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</si>
  <si>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</si>
  <si>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</si>
  <si>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</si>
  <si>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</si>
  <si>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</si>
  <si>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</si>
  <si>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</si>
  <si>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</si>
  <si>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</si>
  <si>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</si>
  <si>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</si>
  <si>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</si>
  <si>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</si>
  <si>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</si>
  <si>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</si>
  <si>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</si>
  <si>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</si>
  <si>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</si>
  <si>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</si>
  <si>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</si>
  <si>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</si>
  <si>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</si>
  <si>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</si>
  <si>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</si>
  <si>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</si>
  <si>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</si>
  <si>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</si>
  <si>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</si>
  <si>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</si>
  <si>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</si>
  <si>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</si>
  <si>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</si>
  <si>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</si>
  <si>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</si>
  <si>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</si>
  <si>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</si>
  <si>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</si>
  <si>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</si>
  <si>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</si>
  <si>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</si>
  <si>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</si>
  <si>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</si>
  <si>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</si>
  <si>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</si>
  <si>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</si>
  <si>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</si>
  <si>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</si>
  <si>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</si>
  <si>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</si>
  <si>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</si>
  <si>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</si>
  <si>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</si>
  <si>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</si>
  <si>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</si>
  <si>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</si>
  <si>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</si>
  <si>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</si>
  <si>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</si>
  <si>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</si>
  <si>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</si>
  <si>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</si>
  <si>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</si>
  <si>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</si>
  <si>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</si>
  <si>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</si>
  <si>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</si>
  <si>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</si>
  <si>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</si>
  <si>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</si>
  <si>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</si>
  <si>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</si>
  <si>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</si>
  <si>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</si>
  <si>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</si>
  <si>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</si>
  <si>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</si>
  <si>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</si>
  <si>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</si>
  <si>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</si>
  <si>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</si>
  <si>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</si>
  <si>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</si>
  <si>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</si>
  <si>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</si>
  <si>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</si>
  <si>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</si>
  <si>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</si>
  <si>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</si>
  <si>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</si>
  <si>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</si>
  <si>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</si>
  <si>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</si>
  <si>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</si>
  <si>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</si>
  <si>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</si>
  <si>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</si>
  <si>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</si>
  <si>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</si>
  <si>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</si>
  <si>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</si>
  <si>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</si>
  <si>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</si>
  <si>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</si>
  <si>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</si>
  <si>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</si>
  <si>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</si>
  <si>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</si>
  <si>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</si>
  <si>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</si>
  <si>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</si>
  <si>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</si>
  <si>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</si>
  <si>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</si>
  <si>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</si>
  <si>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</si>
  <si>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</si>
  <si>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</si>
  <si>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</si>
  <si>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</si>
  <si>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</si>
  <si>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</si>
  <si>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</si>
  <si>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</si>
  <si>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</si>
  <si>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</si>
  <si>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</si>
  <si>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</si>
  <si>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</si>
  <si>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</si>
  <si>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</si>
  <si>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</si>
  <si>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</si>
  <si>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</si>
  <si>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</si>
  <si>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</si>
  <si>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</si>
  <si>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</si>
  <si>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</si>
  <si>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</si>
  <si>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</si>
  <si>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</si>
  <si>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</si>
  <si>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</si>
  <si>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</si>
  <si>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</si>
  <si>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</si>
  <si>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</si>
  <si>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</si>
  <si>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</si>
  <si>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</si>
  <si>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</si>
  <si>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</si>
  <si>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</si>
  <si>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</si>
  <si>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</si>
  <si>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</si>
  <si>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</si>
  <si>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</si>
  <si>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</si>
  <si>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</si>
  <si>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</si>
  <si>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</si>
  <si>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</si>
  <si>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</si>
  <si>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</si>
  <si>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</si>
  <si>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</si>
  <si>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</si>
  <si>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</si>
  <si>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</si>
  <si>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</si>
  <si>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</si>
  <si>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</si>
  <si>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</si>
  <si>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</si>
  <si>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</si>
  <si>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</si>
  <si>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</si>
  <si>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</si>
  <si>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</si>
  <si>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</si>
  <si>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</si>
  <si>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</si>
  <si>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</si>
  <si>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</si>
  <si>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</si>
  <si>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</si>
  <si>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</si>
  <si>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</si>
  <si>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</si>
  <si>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</si>
  <si>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</si>
  <si>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</si>
  <si>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</si>
  <si>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</si>
  <si>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</si>
  <si>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</si>
  <si>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</si>
  <si>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</si>
  <si>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</si>
  <si>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</si>
  <si>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</si>
  <si>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</si>
  <si>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</si>
  <si>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</si>
  <si>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</si>
  <si>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</si>
  <si>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</si>
  <si>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</si>
  <si>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</si>
  <si>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</si>
  <si>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</si>
  <si>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</si>
  <si>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</si>
  <si>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</si>
  <si>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</si>
  <si>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</si>
  <si>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</si>
  <si>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</si>
  <si>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</si>
  <si>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</si>
  <si>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</si>
  <si>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</si>
  <si>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</si>
  <si>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</si>
  <si>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</si>
  <si>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</si>
  <si>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</si>
  <si>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</si>
  <si>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</si>
  <si>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</si>
  <si>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</si>
  <si>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</si>
  <si>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</si>
  <si>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</si>
  <si>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</si>
  <si>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</si>
  <si>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</si>
  <si>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</si>
  <si>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</si>
  <si>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</si>
  <si>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</si>
  <si>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</si>
  <si>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</si>
  <si>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</si>
  <si>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</si>
  <si>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</si>
  <si>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</si>
  <si>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</si>
  <si>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</si>
  <si>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</si>
  <si>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</si>
  <si>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</si>
  <si>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</si>
  <si>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</si>
  <si>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</si>
  <si>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</si>
  <si>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</si>
  <si>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</si>
  <si>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</si>
  <si>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</si>
  <si>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</si>
  <si>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</si>
  <si>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</si>
  <si>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</si>
  <si>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</si>
  <si>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</si>
  <si>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</si>
  <si>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</si>
  <si>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</si>
  <si>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</si>
  <si>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</si>
  <si>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</si>
  <si>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</si>
  <si>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</si>
  <si>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</si>
  <si>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</si>
  <si>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</si>
  <si>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</si>
  <si>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</si>
  <si>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</si>
  <si>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</si>
  <si>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</si>
  <si>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</si>
  <si>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</si>
  <si>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</si>
  <si>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</si>
  <si>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</si>
  <si>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</si>
  <si>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</si>
  <si>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</si>
  <si>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</si>
  <si>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</si>
  <si>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</si>
  <si>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</si>
  <si>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</si>
  <si>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</si>
  <si>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</si>
  <si>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</si>
  <si>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</si>
  <si>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</si>
  <si>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</si>
  <si>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</si>
  <si>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</si>
  <si>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</si>
  <si>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</si>
  <si>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</si>
  <si>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</si>
  <si>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</si>
  <si>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</si>
  <si>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</si>
  <si>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</si>
  <si>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</si>
  <si>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</si>
  <si>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</si>
  <si>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</si>
  <si>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</si>
  <si>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</si>
  <si>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</si>
  <si>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</si>
  <si>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</si>
  <si>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</si>
  <si>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</si>
  <si>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</si>
  <si>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</si>
  <si>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</si>
  <si>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</si>
  <si>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</si>
  <si>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</si>
  <si>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</si>
  <si>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</si>
  <si>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</si>
  <si>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</si>
  <si>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</si>
  <si>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</si>
  <si>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</si>
  <si>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</si>
  <si>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</si>
  <si>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</si>
  <si>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</si>
  <si>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</si>
  <si>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</si>
  <si>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</si>
  <si>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</si>
  <si>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</si>
  <si>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</si>
  <si>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</si>
  <si>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</si>
  <si>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</si>
  <si>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</si>
  <si>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</si>
  <si>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</si>
  <si>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</si>
  <si>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</si>
  <si>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</si>
  <si>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</si>
  <si>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</si>
  <si>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</si>
  <si>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</si>
  <si>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</si>
  <si>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</si>
  <si>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</si>
  <si>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</si>
  <si>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</si>
  <si>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</si>
  <si>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</si>
  <si>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</si>
  <si>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</si>
  <si>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</si>
  <si>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</si>
  <si>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</si>
  <si>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</si>
  <si>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</si>
  <si>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</si>
  <si>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</si>
  <si>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</si>
  <si>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</si>
  <si>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</si>
  <si>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</si>
  <si>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</si>
  <si>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</si>
  <si>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</si>
  <si>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</si>
  <si>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</si>
  <si>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</si>
  <si>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</si>
  <si>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</si>
  <si>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</si>
  <si>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</si>
  <si>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</si>
  <si>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</si>
  <si>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</si>
  <si>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</si>
  <si>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</si>
  <si>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</si>
  <si>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</si>
  <si>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</si>
  <si>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</si>
  <si>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</si>
  <si>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</si>
  <si>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</si>
  <si>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</si>
  <si>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</si>
  <si>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</si>
  <si>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</si>
  <si>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</si>
  <si>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</si>
  <si>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</si>
  <si>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</si>
  <si>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</si>
  <si>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</si>
  <si>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</si>
  <si>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</si>
  <si>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</si>
  <si>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</si>
  <si>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</si>
  <si>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</si>
  <si>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</si>
  <si>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</si>
  <si>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</si>
  <si>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</si>
  <si>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</si>
  <si>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</si>
  <si>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</si>
  <si>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</si>
  <si>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</si>
  <si>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</si>
  <si>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</si>
  <si>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</si>
  <si>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</si>
  <si>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</si>
  <si>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</si>
  <si>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</si>
  <si>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</si>
  <si>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</si>
  <si>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</si>
  <si>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</si>
  <si>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</si>
  <si>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</si>
  <si>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</si>
  <si>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</si>
  <si>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</si>
  <si>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</si>
  <si>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</si>
  <si>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</si>
  <si>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</si>
  <si>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</si>
  <si>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</si>
  <si>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</si>
  <si>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</si>
  <si>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</si>
  <si>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</si>
  <si>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</si>
  <si>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</si>
  <si>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</si>
  <si>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</si>
  <si>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</si>
  <si>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</si>
  <si>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</si>
  <si>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</si>
  <si>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</si>
  <si>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</si>
  <si>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</si>
  <si>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</si>
  <si>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</si>
  <si>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</si>
  <si>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</si>
  <si>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</si>
  <si>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</si>
  <si>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</si>
  <si>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</si>
  <si>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</si>
  <si>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</si>
  <si>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</si>
  <si>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</si>
  <si>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</si>
  <si>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</si>
  <si>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</si>
  <si>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</si>
  <si>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</si>
  <si>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</si>
  <si>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</si>
  <si>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</si>
  <si>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</si>
  <si>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</si>
  <si>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</si>
  <si>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</si>
  <si>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</si>
  <si>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</si>
  <si>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</si>
  <si>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</si>
  <si>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</si>
  <si>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</si>
  <si>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</si>
  <si>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</si>
  <si>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</si>
  <si>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</si>
  <si>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</si>
  <si>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</si>
  <si>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</si>
  <si>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</si>
  <si>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</si>
  <si>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</si>
  <si>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</si>
  <si>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</si>
  <si>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</si>
  <si>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</si>
  <si>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</si>
  <si>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</si>
  <si>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</si>
  <si>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</si>
  <si>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</si>
  <si>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</si>
  <si>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</si>
  <si>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</si>
  <si>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</si>
  <si>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</si>
  <si>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</si>
  <si>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</si>
  <si>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</si>
  <si>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</si>
  <si>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</si>
  <si>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</si>
  <si>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</si>
  <si>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</si>
  <si>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</si>
  <si>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</si>
  <si>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</si>
  <si>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</si>
  <si>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</si>
  <si>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</si>
  <si>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</si>
  <si>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</si>
  <si>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</si>
  <si>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</si>
  <si>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</si>
  <si>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</si>
  <si>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</si>
  <si>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</si>
  <si>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</si>
  <si>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</si>
  <si>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</si>
  <si>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</si>
  <si>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</si>
  <si>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</si>
  <si>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</si>
  <si>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</si>
  <si>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</si>
  <si>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</si>
  <si>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</si>
  <si>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</si>
  <si>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</si>
  <si>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</si>
  <si>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</si>
  <si>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</si>
  <si>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</si>
  <si>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</si>
  <si>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</si>
  <si>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</si>
  <si>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</si>
  <si>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</si>
  <si>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</si>
  <si>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</si>
  <si>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</si>
  <si>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</si>
  <si>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</si>
  <si>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</si>
  <si>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</si>
  <si>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</si>
  <si>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</si>
  <si>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</si>
  <si>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</si>
  <si>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</si>
  <si>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</si>
  <si>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</si>
  <si>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</si>
  <si>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</si>
  <si>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</si>
  <si>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</si>
  <si>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</si>
  <si>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</si>
  <si>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</si>
  <si>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</si>
  <si>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</si>
  <si>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</si>
  <si>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</si>
  <si>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</si>
  <si>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</si>
  <si>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</si>
  <si>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</si>
  <si>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</si>
  <si>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</si>
  <si>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</si>
  <si>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</si>
  <si>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</si>
  <si>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</si>
  <si>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</si>
  <si>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</si>
  <si>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</si>
  <si>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</si>
  <si>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</si>
  <si>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</si>
  <si>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</si>
  <si>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</si>
  <si>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</si>
  <si>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</si>
  <si>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</si>
  <si>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</si>
  <si>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</si>
  <si>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</si>
  <si>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</si>
  <si>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</si>
  <si>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</si>
  <si>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</si>
  <si>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</si>
  <si>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</si>
  <si>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</si>
  <si>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</si>
  <si>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</si>
  <si>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</si>
  <si>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</si>
  <si>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</si>
  <si>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</si>
  <si>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</si>
  <si>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</si>
  <si>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</si>
  <si>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</si>
  <si>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</si>
  <si>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</si>
  <si>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</si>
  <si>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</si>
  <si>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</si>
  <si>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</si>
  <si>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</si>
  <si>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</si>
  <si>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</si>
  <si>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</si>
  <si>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</si>
  <si>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</si>
  <si>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</si>
  <si>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</si>
  <si>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</si>
  <si>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</si>
  <si>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</si>
  <si>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</si>
  <si>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</si>
  <si>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</si>
  <si>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</si>
  <si>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</si>
  <si>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</si>
  <si>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</si>
  <si>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</si>
  <si>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</si>
  <si>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</si>
  <si>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</si>
  <si>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</si>
  <si>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</si>
  <si>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</si>
  <si>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</si>
  <si>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</si>
  <si>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</si>
  <si>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</si>
  <si>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</si>
  <si>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</si>
  <si>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</si>
  <si>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</si>
  <si>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</si>
  <si>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</si>
  <si>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</si>
  <si>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</si>
  <si>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</si>
  <si>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</si>
  <si>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</si>
  <si>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</si>
  <si>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</si>
  <si>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</si>
  <si>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</si>
  <si>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</si>
  <si>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</si>
  <si>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</si>
  <si>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</si>
  <si>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</si>
  <si>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</si>
  <si>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</si>
  <si>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</si>
  <si>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</si>
  <si>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</si>
  <si>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</si>
  <si>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</si>
  <si>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</si>
  <si>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</si>
  <si>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</si>
  <si>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</si>
  <si>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</si>
  <si>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</si>
  <si>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</si>
  <si>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</si>
  <si>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</si>
  <si>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</si>
  <si>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</si>
  <si>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</si>
  <si>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</si>
  <si>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</si>
  <si>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</si>
  <si>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</si>
  <si>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</si>
  <si>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</si>
  <si>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</si>
  <si>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</si>
  <si>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</si>
  <si>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</si>
  <si>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</si>
  <si>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</si>
  <si>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</si>
  <si>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</si>
  <si>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</si>
  <si>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</si>
  <si>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</si>
  <si>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</si>
  <si>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</si>
  <si>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</si>
  <si>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</si>
  <si>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</si>
  <si>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</si>
  <si>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</si>
  <si>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</si>
  <si>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</si>
  <si>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</si>
  <si>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</si>
  <si>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</si>
  <si>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</si>
  <si>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</si>
  <si>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</si>
  <si>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</si>
  <si>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</si>
  <si>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</si>
  <si>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</si>
  <si>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</si>
  <si>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</si>
  <si>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</si>
  <si>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</si>
  <si>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</si>
  <si>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</si>
  <si>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</si>
  <si>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</si>
  <si>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</si>
  <si>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</si>
  <si>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</si>
  <si>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</si>
  <si>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</si>
  <si>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</si>
  <si>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</si>
  <si>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</si>
  <si>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</si>
  <si>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</si>
  <si>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</si>
  <si>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</si>
  <si>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</si>
  <si>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</si>
  <si>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</si>
  <si>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</si>
  <si>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</si>
  <si>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</si>
  <si>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</si>
  <si>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</si>
  <si>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</si>
  <si>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</si>
  <si>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</si>
  <si>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</si>
  <si>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</si>
  <si>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</si>
  <si>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</si>
  <si>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</si>
  <si>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</si>
  <si>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</si>
  <si>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</si>
  <si>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</si>
  <si>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</si>
  <si>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</si>
  <si>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</si>
  <si>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</si>
  <si>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</si>
  <si>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</si>
  <si>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</si>
  <si>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</si>
  <si>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</si>
  <si>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</si>
  <si>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</si>
  <si>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</si>
  <si>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</si>
  <si>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</si>
  <si>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</si>
  <si>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</si>
  <si>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</si>
  <si>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</si>
  <si>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</si>
  <si>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</si>
  <si>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</si>
  <si>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</si>
  <si>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</si>
  <si>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</si>
  <si>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</si>
  <si>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</si>
  <si>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</si>
  <si>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</si>
  <si>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</si>
  <si>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</si>
  <si>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</si>
  <si>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</si>
  <si>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</si>
  <si>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</si>
  <si>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</si>
  <si>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</si>
  <si>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</si>
  <si>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</si>
  <si>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</si>
  <si>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</si>
  <si>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</si>
  <si>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</si>
  <si>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</si>
  <si>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</si>
  <si>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</si>
  <si>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</si>
  <si>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</si>
  <si>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</si>
  <si>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</si>
  <si>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</si>
  <si>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</si>
  <si>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</si>
  <si>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</si>
  <si>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</si>
  <si>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</si>
  <si>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</si>
  <si>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</si>
  <si>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</si>
  <si>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</si>
  <si>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</si>
  <si>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</si>
  <si>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</si>
  <si>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</si>
  <si>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</si>
  <si>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</si>
  <si>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</si>
  <si>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</si>
  <si>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</si>
  <si>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</si>
  <si>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</si>
  <si>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</si>
  <si>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</si>
  <si>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</si>
  <si>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</si>
  <si>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</si>
  <si>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</si>
  <si>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</si>
  <si>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</si>
  <si>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</si>
  <si>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</si>
  <si>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</si>
  <si>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</si>
  <si>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</si>
  <si>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</si>
  <si>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</si>
  <si>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</si>
  <si>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</si>
  <si>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</si>
  <si>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</si>
  <si>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</si>
  <si>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</si>
  <si>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</si>
  <si>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</si>
  <si>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</si>
  <si>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</si>
  <si>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</si>
  <si>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</si>
  <si>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</si>
  <si>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</si>
  <si>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</si>
  <si>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</si>
  <si>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</si>
  <si>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</si>
  <si>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</si>
  <si>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</si>
  <si>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</si>
  <si>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</si>
  <si>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</si>
  <si>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</si>
  <si>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</si>
  <si>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</si>
  <si>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</si>
  <si>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</si>
  <si>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</si>
  <si>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</si>
  <si>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</si>
  <si>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</si>
  <si>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</si>
  <si>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</si>
  <si>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</si>
  <si>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</si>
  <si>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</si>
  <si>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</si>
  <si>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</si>
  <si>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</si>
  <si>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</si>
  <si>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</si>
  <si>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</si>
  <si>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</si>
  <si>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</si>
  <si>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</si>
  <si>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</si>
  <si>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</si>
  <si>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</si>
  <si>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</si>
  <si>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</si>
  <si>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</si>
  <si>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</si>
  <si>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</si>
  <si>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</si>
  <si>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</si>
  <si>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</si>
  <si>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</si>
  <si>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</si>
  <si>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</si>
  <si>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</si>
  <si>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</si>
  <si>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</si>
  <si>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</si>
  <si>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</si>
  <si>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</si>
  <si>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</si>
  <si>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</si>
  <si>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</si>
  <si>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</si>
  <si>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</si>
  <si>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</si>
  <si>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</si>
  <si>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</si>
  <si>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</si>
  <si>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</si>
  <si>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</si>
  <si>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</si>
  <si>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</si>
  <si>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</si>
  <si>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</si>
  <si>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</si>
  <si>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</si>
  <si>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</si>
  <si>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</si>
  <si>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</si>
  <si>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</si>
  <si>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</si>
  <si>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</si>
  <si>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</si>
  <si>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</si>
  <si>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</si>
  <si>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</si>
  <si>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</si>
  <si>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</si>
  <si>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</si>
  <si>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</si>
  <si>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</si>
  <si>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</si>
  <si>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</si>
  <si>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</si>
  <si>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</si>
  <si>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</si>
  <si>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</si>
  <si>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</si>
  <si>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</si>
  <si>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</si>
  <si>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</si>
  <si>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</si>
  <si>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</si>
  <si>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</si>
  <si>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</si>
  <si>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</si>
  <si>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</si>
  <si>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</si>
  <si>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</si>
  <si>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</si>
  <si>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</si>
  <si>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</si>
  <si>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</si>
  <si>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</si>
  <si>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</si>
  <si>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</si>
  <si>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</si>
  <si>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</si>
  <si>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</si>
  <si>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</si>
  <si>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</si>
  <si>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</si>
  <si>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</si>
  <si>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</si>
  <si>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</si>
  <si>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</si>
  <si>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</si>
  <si>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</si>
  <si>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</si>
  <si>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</si>
  <si>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</si>
  <si>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</si>
  <si>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</si>
  <si>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</si>
  <si>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</si>
  <si>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</si>
  <si>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</si>
  <si>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</si>
  <si>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</si>
  <si>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</si>
  <si>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</si>
  <si>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</si>
  <si>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</si>
  <si>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</si>
  <si>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</si>
  <si>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</si>
  <si>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</si>
  <si>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</si>
  <si>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</si>
  <si>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</si>
  <si>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</si>
  <si>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</si>
  <si>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</si>
  <si>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</si>
  <si>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</si>
  <si>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</si>
  <si>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</si>
  <si>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</si>
  <si>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</si>
  <si>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</si>
  <si>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</si>
  <si>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</si>
  <si>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</si>
  <si>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</si>
  <si>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</si>
  <si>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</si>
  <si>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</si>
  <si>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</si>
  <si>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</si>
  <si>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</si>
  <si>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</si>
  <si>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</si>
  <si>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</si>
  <si>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</si>
  <si>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</si>
  <si>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</si>
  <si>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</si>
  <si>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</si>
  <si>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</si>
  <si>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</si>
  <si>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</si>
  <si>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</si>
  <si>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</si>
  <si>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</si>
  <si>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</si>
  <si>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</si>
  <si>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</si>
  <si>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</si>
  <si>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</si>
  <si>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</si>
  <si>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</si>
  <si>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</si>
  <si>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</si>
  <si>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</si>
  <si>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</si>
  <si>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</si>
  <si>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</si>
  <si>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</si>
  <si>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</si>
  <si>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</si>
  <si>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</si>
  <si>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</si>
  <si>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</si>
  <si>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</si>
  <si>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</si>
  <si>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</si>
  <si>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</si>
  <si>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</si>
  <si>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</si>
  <si>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</si>
  <si>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</si>
  <si>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</si>
  <si>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</si>
  <si>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</si>
  <si>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</si>
  <si>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</si>
  <si>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</si>
  <si>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</si>
  <si>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</si>
  <si>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</si>
  <si>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</si>
  <si>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</si>
  <si>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</si>
  <si>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</si>
  <si>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</si>
  <si>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</si>
  <si>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</si>
  <si>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</si>
  <si>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</si>
  <si>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</si>
  <si>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</si>
  <si>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</si>
  <si>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</si>
  <si>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</si>
  <si>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</si>
  <si>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</si>
  <si>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</si>
  <si>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</si>
  <si>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</si>
  <si>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</si>
  <si>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</si>
  <si>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</si>
  <si>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</si>
  <si>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</si>
  <si>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</si>
  <si>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</si>
  <si>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</si>
  <si>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</si>
  <si>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</si>
  <si>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</si>
  <si>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</si>
  <si>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</si>
  <si>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</si>
  <si>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</si>
  <si>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</si>
  <si>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</si>
  <si>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</si>
  <si>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</si>
  <si>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</si>
  <si>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</si>
  <si>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</si>
  <si>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</si>
  <si>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</si>
  <si>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</si>
  <si>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</si>
  <si>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</si>
  <si>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</si>
  <si>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</si>
  <si>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</si>
  <si>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</si>
  <si>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</si>
  <si>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</si>
  <si>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</si>
  <si>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</si>
  <si>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</si>
  <si>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</si>
  <si>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</si>
  <si>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</si>
  <si>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</si>
  <si>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</si>
  <si>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</si>
  <si>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</si>
  <si>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</si>
  <si>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</si>
  <si>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</si>
  <si>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</si>
  <si>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</si>
  <si>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</si>
  <si>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</si>
  <si>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</si>
  <si>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</si>
  <si>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</si>
  <si>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</si>
  <si>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</si>
  <si>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</si>
  <si>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</si>
  <si>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</si>
  <si>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</si>
  <si>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</si>
  <si>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</si>
  <si>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</si>
  <si>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</si>
  <si>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</si>
  <si>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</si>
  <si>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</si>
  <si>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</si>
  <si>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</si>
  <si>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</si>
  <si>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</si>
  <si>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</si>
  <si>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</si>
  <si>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</si>
  <si>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</si>
  <si>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</si>
  <si>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</si>
  <si>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</si>
  <si>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</si>
  <si>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</si>
  <si>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</si>
  <si>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</si>
  <si>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</si>
  <si>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</si>
  <si>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</si>
  <si>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</si>
  <si>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</si>
  <si>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</si>
  <si>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</si>
  <si>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</si>
  <si>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</si>
  <si>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</si>
  <si>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</si>
  <si>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</si>
  <si>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</si>
  <si>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</si>
  <si>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</si>
  <si>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</si>
  <si>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</si>
  <si>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</si>
  <si>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</si>
  <si>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</si>
  <si>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</si>
  <si>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</si>
  <si>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</si>
  <si>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</si>
  <si>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</si>
  <si>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</si>
  <si>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</si>
  <si>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</si>
  <si>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</si>
  <si>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</si>
  <si>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</si>
  <si>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</si>
  <si>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</si>
  <si>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</si>
  <si>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</si>
  <si>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</si>
  <si>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</si>
  <si>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</si>
  <si>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</si>
  <si>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</si>
  <si>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</si>
  <si>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</si>
  <si>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</si>
  <si>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</si>
  <si>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</si>
  <si>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</si>
  <si>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</si>
  <si>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</si>
  <si>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</si>
  <si>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</si>
  <si>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</si>
  <si>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</si>
  <si>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</si>
  <si>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</si>
  <si>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</si>
  <si>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</si>
  <si>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</si>
  <si>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</si>
  <si>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</si>
  <si>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</si>
  <si>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</si>
  <si>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</si>
  <si>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</si>
  <si>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</si>
  <si>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</si>
  <si>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</si>
  <si>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</si>
  <si>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</si>
  <si>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</si>
  <si>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</si>
  <si>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</si>
  <si>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</si>
  <si>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</si>
  <si>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</si>
  <si>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</si>
  <si>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</si>
  <si>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</si>
  <si>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</si>
  <si>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</si>
  <si>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</si>
  <si>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</si>
  <si>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</si>
  <si>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</si>
  <si>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</si>
  <si>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</si>
  <si>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</si>
  <si>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</si>
  <si>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</si>
  <si>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</si>
  <si>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</si>
  <si>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</si>
  <si>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</si>
  <si>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</si>
  <si>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</si>
  <si>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</si>
  <si>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</si>
  <si>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</si>
  <si>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</si>
  <si>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</si>
  <si>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</si>
  <si>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</si>
  <si>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</si>
  <si>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</si>
  <si>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</si>
  <si>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</si>
  <si>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</si>
  <si>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</si>
  <si>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</si>
  <si>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</si>
  <si>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</si>
  <si>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</si>
  <si>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</si>
  <si>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</si>
  <si>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</si>
  <si>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</si>
  <si>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</si>
  <si>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</si>
  <si>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</si>
  <si>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</si>
  <si>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</si>
  <si>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</si>
  <si>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</si>
  <si>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</si>
  <si>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</si>
  <si>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</si>
  <si>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</si>
  <si>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</si>
  <si>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</si>
  <si>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</si>
  <si>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</si>
  <si>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</si>
  <si>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</si>
  <si>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</si>
  <si>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</si>
  <si>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</si>
  <si>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</si>
  <si>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</si>
  <si>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</si>
  <si>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</si>
  <si>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</si>
  <si>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</si>
  <si>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</si>
  <si>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</si>
  <si>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</si>
  <si>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</si>
  <si>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</si>
  <si>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</si>
  <si>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</si>
  <si>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</si>
  <si>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</si>
  <si>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</si>
  <si>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</si>
  <si>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</si>
  <si>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</si>
  <si>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</si>
  <si>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</si>
  <si>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</si>
  <si>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</si>
  <si>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</si>
  <si>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</si>
  <si>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</si>
  <si>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</si>
  <si>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</si>
  <si>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</si>
  <si>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</si>
  <si>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</si>
  <si>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</si>
  <si>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</si>
  <si>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</si>
  <si>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</si>
  <si>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</si>
  <si>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</si>
  <si>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</si>
  <si>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</si>
  <si>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</si>
  <si>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</si>
  <si>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</si>
  <si>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</si>
  <si>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</si>
  <si>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</si>
  <si>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</si>
  <si>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</si>
  <si>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</si>
  <si>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</si>
  <si>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</si>
  <si>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</si>
  <si>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</si>
  <si>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</si>
  <si>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</si>
  <si>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</si>
  <si>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</si>
  <si>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</si>
  <si>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</si>
  <si>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</si>
  <si>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</si>
  <si>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</si>
  <si>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</si>
  <si>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</si>
  <si>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</si>
  <si>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</si>
  <si>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</si>
  <si>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</si>
  <si>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</si>
  <si>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</si>
  <si>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</si>
  <si>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</si>
  <si>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</si>
  <si>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</si>
  <si>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</si>
  <si>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</si>
  <si>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</si>
  <si>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</si>
  <si>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</si>
  <si>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</si>
  <si>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</si>
  <si>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</si>
  <si>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</si>
  <si>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</si>
  <si>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</si>
  <si>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</si>
  <si>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</si>
  <si>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</si>
  <si>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</si>
  <si>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</si>
  <si>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</si>
  <si>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</si>
  <si>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</si>
  <si>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</si>
  <si>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</si>
  <si>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</si>
  <si>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</si>
  <si>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</si>
  <si>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</si>
  <si>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</si>
  <si>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</si>
  <si>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</si>
  <si>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</si>
  <si>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</si>
  <si>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</si>
  <si>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</si>
  <si>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</si>
  <si>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</si>
  <si>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</si>
  <si>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</si>
  <si>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</si>
  <si>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</si>
  <si>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</si>
  <si>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</si>
  <si>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</si>
  <si>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</si>
  <si>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</si>
  <si>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</si>
  <si>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</si>
  <si>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</si>
  <si>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</si>
  <si>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</si>
  <si>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</si>
  <si>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</si>
  <si>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</si>
  <si>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</si>
  <si>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</si>
  <si>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</si>
  <si>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</si>
  <si>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</si>
  <si>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</si>
  <si>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</si>
  <si>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</si>
  <si>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</si>
  <si>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</si>
  <si>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</si>
  <si>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</si>
  <si>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</si>
  <si>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</si>
  <si>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</si>
  <si>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</si>
  <si>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</si>
  <si>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</si>
  <si>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</si>
  <si>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</si>
  <si>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</si>
  <si>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</si>
  <si>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</si>
  <si>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</si>
  <si>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</si>
  <si>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</si>
  <si>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</si>
  <si>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</si>
  <si>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</si>
  <si>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</si>
  <si>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</si>
  <si>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</si>
  <si>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</si>
  <si>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</si>
  <si>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</si>
  <si>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</si>
  <si>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</si>
  <si>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</si>
  <si>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</si>
  <si>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</si>
  <si>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</si>
  <si>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</si>
  <si>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</si>
  <si>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</si>
  <si>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</si>
  <si>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</si>
  <si>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</si>
  <si>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</si>
  <si>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</si>
  <si>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</si>
  <si>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</si>
  <si>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</si>
  <si>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</si>
  <si>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</si>
  <si>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</si>
  <si>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</si>
  <si>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</si>
  <si>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</si>
  <si>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</si>
  <si>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</si>
  <si>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</si>
  <si>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</si>
  <si>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</si>
  <si>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</si>
  <si>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</si>
  <si>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</si>
  <si>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</si>
  <si>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</si>
  <si>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</si>
  <si>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</si>
  <si>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</si>
  <si>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</si>
  <si>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</si>
  <si>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</si>
  <si>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</si>
  <si>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</si>
  <si>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</si>
  <si>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</si>
  <si>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</si>
  <si>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</si>
  <si>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</si>
  <si>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</si>
  <si>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</si>
  <si>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</si>
  <si>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</si>
  <si>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</si>
  <si>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</si>
  <si>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</si>
  <si>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</si>
  <si>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</si>
  <si>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</si>
  <si>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</si>
  <si>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</si>
  <si>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</si>
  <si>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</si>
  <si>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</si>
  <si>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</si>
  <si>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</si>
  <si>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</si>
  <si>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</si>
  <si>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</si>
  <si>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</si>
  <si>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</si>
  <si>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</si>
  <si>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</si>
  <si>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</si>
  <si>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</si>
  <si>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</si>
  <si>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</si>
  <si>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</si>
  <si>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</si>
  <si>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</si>
  <si>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</si>
  <si>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</si>
  <si>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</si>
  <si>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</si>
  <si>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</si>
  <si>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</si>
  <si>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</si>
  <si>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</si>
  <si>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</si>
  <si>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</si>
  <si>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</si>
  <si>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</si>
  <si>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</si>
  <si>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</si>
  <si>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</si>
  <si>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</si>
  <si>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</si>
  <si>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</si>
  <si>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</si>
  <si>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</si>
  <si>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</si>
  <si>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</si>
  <si>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</si>
  <si>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</si>
  <si>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</si>
  <si>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</si>
  <si>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</si>
  <si>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</si>
  <si>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</si>
  <si>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</si>
  <si>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</si>
  <si>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</si>
  <si>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</si>
  <si>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</si>
  <si>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</si>
  <si>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</si>
  <si>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</si>
  <si>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</si>
  <si>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</si>
  <si>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</si>
  <si>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</si>
  <si>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</si>
  <si>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</si>
  <si>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</si>
  <si>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</si>
  <si>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</si>
  <si>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</si>
  <si>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</si>
  <si>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</si>
  <si>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</si>
  <si>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</si>
  <si>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</si>
  <si>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</si>
  <si>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</si>
  <si>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</si>
  <si>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</si>
  <si>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</si>
  <si>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</si>
  <si>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</si>
  <si>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</si>
  <si>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</si>
  <si>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</si>
  <si>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</si>
  <si>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</si>
  <si>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</si>
  <si>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</si>
  <si>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</si>
  <si>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</si>
  <si>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</si>
  <si>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</si>
  <si>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</si>
  <si>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</si>
  <si>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</si>
  <si>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</si>
  <si>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</si>
  <si>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</si>
  <si>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</si>
  <si>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</si>
  <si>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</si>
  <si>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</si>
  <si>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</si>
  <si>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</si>
  <si>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</si>
  <si>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</si>
  <si>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</si>
  <si>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</si>
  <si>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</si>
  <si>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</si>
  <si>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</si>
  <si>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</si>
  <si>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</si>
  <si>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</si>
  <si>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</si>
  <si>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</si>
  <si>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</si>
  <si>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</si>
  <si>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</si>
  <si>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</si>
  <si>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</si>
  <si>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</si>
  <si>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</si>
  <si>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</si>
  <si>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</si>
  <si>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</si>
  <si>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</si>
  <si>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</si>
  <si>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</si>
  <si>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</si>
  <si>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</si>
  <si>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</si>
  <si>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</si>
  <si>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</si>
  <si>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</si>
  <si>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</si>
  <si>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</si>
  <si>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</si>
  <si>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</si>
  <si>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</si>
  <si>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</si>
  <si>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</si>
  <si>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</si>
  <si>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</si>
  <si>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</si>
  <si>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</si>
  <si>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</si>
  <si>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</si>
  <si>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</si>
  <si>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</si>
  <si>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</si>
  <si>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</si>
  <si>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</si>
  <si>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</si>
  <si>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</si>
  <si>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</si>
  <si>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</si>
  <si>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</si>
  <si>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</si>
  <si>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</si>
  <si>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</si>
  <si>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</si>
  <si>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</si>
  <si>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</si>
  <si>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</si>
  <si>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</si>
  <si>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</si>
  <si>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</si>
  <si>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</si>
  <si>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</si>
  <si>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</si>
  <si>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</si>
  <si>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</si>
  <si>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</si>
  <si>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</si>
  <si>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</si>
  <si>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</si>
  <si>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</si>
  <si>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</si>
  <si>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</si>
  <si>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</si>
  <si>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</si>
  <si>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</si>
  <si>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</si>
  <si>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</si>
  <si>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</si>
  <si>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</si>
  <si>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</si>
  <si>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</si>
  <si>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</si>
  <si>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</si>
  <si>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</si>
  <si>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</si>
  <si>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</si>
  <si>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</si>
  <si>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</si>
  <si>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</si>
  <si>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</si>
  <si>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</si>
  <si>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</si>
  <si>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</si>
  <si>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</si>
  <si>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</si>
  <si>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</si>
  <si>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</si>
  <si>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</si>
  <si>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</si>
  <si>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</si>
  <si>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</si>
  <si>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</si>
  <si>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</si>
  <si>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</si>
  <si>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</si>
  <si>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</si>
  <si>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</si>
  <si>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</si>
  <si>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</si>
  <si>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</si>
  <si>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</si>
  <si>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</si>
  <si>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</si>
  <si>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</si>
  <si>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</si>
  <si>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</si>
  <si>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</si>
  <si>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</si>
  <si>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</si>
  <si>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</si>
  <si>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</si>
  <si>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</si>
  <si>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</si>
  <si>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</si>
  <si>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</si>
  <si>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</si>
  <si>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</si>
  <si>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</si>
  <si>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</si>
  <si>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</si>
  <si>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</si>
  <si>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</si>
  <si>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</si>
  <si>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</si>
  <si>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</si>
  <si>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</si>
  <si>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</si>
  <si>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</si>
  <si>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</si>
  <si>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</si>
  <si>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</si>
  <si>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</si>
  <si>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</si>
  <si>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</si>
  <si>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</si>
  <si>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</si>
  <si>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</si>
  <si>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</si>
  <si>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</si>
  <si>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</si>
  <si>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</si>
  <si>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</si>
  <si>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</si>
  <si>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</si>
  <si>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</si>
  <si>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</si>
  <si>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</si>
  <si>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</si>
  <si>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</si>
  <si>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</si>
  <si>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</si>
  <si>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</si>
  <si>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</si>
  <si>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</si>
  <si>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</si>
  <si>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</si>
  <si>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</si>
  <si>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</si>
  <si>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</si>
  <si>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</si>
  <si>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</si>
  <si>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</si>
  <si>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</si>
  <si>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</si>
  <si>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</si>
  <si>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</si>
  <si>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</si>
  <si>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</si>
  <si>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</si>
  <si>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</si>
  <si>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</si>
  <si>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</si>
  <si>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</si>
  <si>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</si>
  <si>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</si>
  <si>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</si>
  <si>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</si>
  <si>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</si>
  <si>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</si>
  <si>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</si>
  <si>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</si>
  <si>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</si>
  <si>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</si>
  <si>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</si>
  <si>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</si>
  <si>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</si>
  <si>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</si>
  <si>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</si>
  <si>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</si>
  <si>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</si>
  <si>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</si>
  <si>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</si>
  <si>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</si>
  <si>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</si>
  <si>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</si>
  <si>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</si>
  <si>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</si>
  <si>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</si>
  <si>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</si>
  <si>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</si>
  <si>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</si>
  <si>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</si>
  <si>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</si>
  <si>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</si>
  <si>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</si>
  <si>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</si>
  <si>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</si>
  <si>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</si>
  <si>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</si>
  <si>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</si>
  <si>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</si>
  <si>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</si>
  <si>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</si>
  <si>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</si>
  <si>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</si>
  <si>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</si>
  <si>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</si>
  <si>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</si>
  <si>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</si>
  <si>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</si>
  <si>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</si>
  <si>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</si>
  <si>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</si>
  <si>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</si>
  <si>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</si>
  <si>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</si>
  <si>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</si>
  <si>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</si>
  <si>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</si>
  <si>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</si>
  <si>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</si>
  <si>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</si>
  <si>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</si>
  <si>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</si>
  <si>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</si>
  <si>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</si>
  <si>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</si>
  <si>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</si>
  <si>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</si>
  <si>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</si>
  <si>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</si>
  <si>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</si>
  <si>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</si>
  <si>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</si>
  <si>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</si>
  <si>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</si>
  <si>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</si>
  <si>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</si>
  <si>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</si>
  <si>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</si>
  <si>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</si>
  <si>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</si>
  <si>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</si>
  <si>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</si>
  <si>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</si>
  <si>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</si>
  <si>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</si>
  <si>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</si>
  <si>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</si>
  <si>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</si>
  <si>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</si>
  <si>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</si>
  <si>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</si>
  <si>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</si>
  <si>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</si>
  <si>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</si>
  <si>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</si>
  <si>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</si>
  <si>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</si>
  <si>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</si>
  <si>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</si>
  <si>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</si>
  <si>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</si>
  <si>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</si>
  <si>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</si>
  <si>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</si>
  <si>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</si>
  <si>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</si>
  <si>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</si>
  <si>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</si>
  <si>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</si>
  <si>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</si>
  <si>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</si>
  <si>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</si>
  <si>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</si>
  <si>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</si>
  <si>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</si>
  <si>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</si>
  <si>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</si>
  <si>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</si>
  <si>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</si>
  <si>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</si>
  <si>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</si>
  <si>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</si>
  <si>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</si>
  <si>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</si>
  <si>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</si>
  <si>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</si>
  <si>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</si>
  <si>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</si>
  <si>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</si>
  <si>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</si>
  <si>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</si>
  <si>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</si>
  <si>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</si>
  <si>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</si>
  <si>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</si>
  <si>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</si>
  <si>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</si>
  <si>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</si>
  <si>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</si>
  <si>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</si>
  <si>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</si>
  <si>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</si>
  <si>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</si>
  <si>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</si>
  <si>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</si>
  <si>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</si>
  <si>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</si>
  <si>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</si>
  <si>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</si>
  <si>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</si>
  <si>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</si>
  <si>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</si>
  <si>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</si>
  <si>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</si>
  <si>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</si>
  <si>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</si>
  <si>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</si>
  <si>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</si>
  <si>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</si>
  <si>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</si>
  <si>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</si>
  <si>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</si>
  <si>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</si>
  <si>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</si>
  <si>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</si>
  <si>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</si>
  <si>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</si>
  <si>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</si>
  <si>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</si>
  <si>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</si>
  <si>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</si>
  <si>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</si>
  <si>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</si>
  <si>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</si>
  <si>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</si>
  <si>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</si>
  <si>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</si>
  <si>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</si>
  <si>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</si>
  <si>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</si>
  <si>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</si>
  <si>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</si>
  <si>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</si>
  <si>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</si>
  <si>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</si>
  <si>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</si>
  <si>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</si>
  <si>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</si>
  <si>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</si>
  <si>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</si>
  <si>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</si>
  <si>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</si>
  <si>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</si>
  <si>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</si>
  <si>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</si>
  <si>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</si>
  <si>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</si>
  <si>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</si>
  <si>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</si>
  <si>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</si>
  <si>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</si>
  <si>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</si>
  <si>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</si>
  <si>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</si>
  <si>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</si>
  <si>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</si>
  <si>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</si>
  <si>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</si>
  <si>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</si>
  <si>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</si>
  <si>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</si>
  <si>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</si>
  <si>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</si>
  <si>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</si>
  <si>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</si>
  <si>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</si>
  <si>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</si>
  <si>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</si>
  <si>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</si>
  <si>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</si>
  <si>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</si>
  <si>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</si>
  <si>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</si>
  <si>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</si>
  <si>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</si>
  <si>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</si>
  <si>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</si>
  <si>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</si>
  <si>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</si>
  <si>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</si>
  <si>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</si>
  <si>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</si>
  <si>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</si>
  <si>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</si>
  <si>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</si>
  <si>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</si>
  <si>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</si>
  <si>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</si>
  <si>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</si>
  <si>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</si>
  <si>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</si>
  <si>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</si>
  <si>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</si>
  <si>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</si>
  <si>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</si>
  <si>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</si>
  <si>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</si>
  <si>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</si>
  <si>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</si>
  <si>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</si>
  <si>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</si>
  <si>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</si>
  <si>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</si>
  <si>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</si>
  <si>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</si>
  <si>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</si>
  <si>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</si>
  <si>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</si>
  <si>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</si>
  <si>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</si>
  <si>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</si>
  <si>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</si>
  <si>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</si>
  <si>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</si>
  <si>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</si>
  <si>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</si>
  <si>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</si>
  <si>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</si>
  <si>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</si>
  <si>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</si>
  <si>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</si>
  <si>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</si>
  <si>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</si>
  <si>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</si>
  <si>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</si>
  <si>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</si>
  <si>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</si>
  <si>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</si>
  <si>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</si>
  <si>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</si>
  <si>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</si>
  <si>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</si>
  <si>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</si>
  <si>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</si>
  <si>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</si>
  <si>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</si>
  <si>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</si>
  <si>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</si>
  <si>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</si>
  <si>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</si>
  <si>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</si>
  <si>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</si>
  <si>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</si>
  <si>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</si>
  <si>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</si>
  <si>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</si>
  <si>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</si>
  <si>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</si>
  <si>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</si>
  <si>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</si>
  <si>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</si>
  <si>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</si>
  <si>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</si>
  <si>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</si>
  <si>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</si>
  <si>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</si>
  <si>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</si>
  <si>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</si>
  <si>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</si>
  <si>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</si>
  <si>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</si>
  <si>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</si>
  <si>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</si>
  <si>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</si>
  <si>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</si>
  <si>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</si>
  <si>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</si>
  <si>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</si>
  <si>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</si>
  <si>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</si>
  <si>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</si>
  <si>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</si>
  <si>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</si>
  <si>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</si>
  <si>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</si>
  <si>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</si>
  <si>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</si>
  <si>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</si>
  <si>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</si>
  <si>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</si>
  <si>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</si>
  <si>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</si>
  <si>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</si>
  <si>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</si>
  <si>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</si>
  <si>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</si>
  <si>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</si>
  <si>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</si>
  <si>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</si>
  <si>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</si>
  <si>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</si>
  <si>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</si>
  <si>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</si>
  <si>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</si>
  <si>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</si>
  <si>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</si>
  <si>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</si>
  <si>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</si>
  <si>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</si>
  <si>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</si>
  <si>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</si>
  <si>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</si>
  <si>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</si>
  <si>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</si>
  <si>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</si>
  <si>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</si>
  <si>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</si>
  <si>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</si>
  <si>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</si>
  <si>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</si>
  <si>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</si>
  <si>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</si>
  <si>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</si>
  <si>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</si>
  <si>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</si>
  <si>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</si>
  <si>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</si>
  <si>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</si>
  <si>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</si>
  <si>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</si>
  <si>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</si>
  <si>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</si>
  <si>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</si>
  <si>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</si>
  <si>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</si>
  <si>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</si>
  <si>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</si>
  <si>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</si>
  <si>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</si>
  <si>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</si>
  <si>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</si>
  <si>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</si>
  <si>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</si>
  <si>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</si>
  <si>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</si>
  <si>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</si>
  <si>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</si>
  <si>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</si>
  <si>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</si>
  <si>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</si>
  <si>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</si>
  <si>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</si>
  <si>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</si>
  <si>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</si>
  <si>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</si>
  <si>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</si>
  <si>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</si>
  <si>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</si>
  <si>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</si>
  <si>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</si>
  <si>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</si>
  <si>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</si>
  <si>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</si>
  <si>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</si>
  <si>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</si>
  <si>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</si>
  <si>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</si>
  <si>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</si>
  <si>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</si>
  <si>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</si>
  <si>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</si>
  <si>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</si>
  <si>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</si>
  <si>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</si>
  <si>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</si>
  <si>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</si>
  <si>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</si>
  <si>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</si>
  <si>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</si>
  <si>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</si>
  <si>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</si>
  <si>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</si>
  <si>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</si>
  <si>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</si>
  <si>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</si>
  <si>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</si>
  <si>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</si>
  <si>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</si>
  <si>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</si>
  <si>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</si>
  <si>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</si>
  <si>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</si>
  <si>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</si>
  <si>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</si>
  <si>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</si>
  <si>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</si>
  <si>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</si>
  <si>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</si>
  <si>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</si>
  <si>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</si>
  <si>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</si>
  <si>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</si>
  <si>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</si>
  <si>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</si>
  <si>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</si>
  <si>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</si>
  <si>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</si>
  <si>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</si>
  <si>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</si>
  <si>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</si>
  <si>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</si>
  <si>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</si>
  <si>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</si>
  <si>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</si>
  <si>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</si>
  <si>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</si>
  <si>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</si>
  <si>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</si>
  <si>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</si>
  <si>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</si>
  <si>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</si>
  <si>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</si>
  <si>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</si>
  <si>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</si>
  <si>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</si>
  <si>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</si>
  <si>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</si>
  <si>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</si>
  <si>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</si>
  <si>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</si>
  <si>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</si>
  <si>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</si>
  <si>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</si>
  <si>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</si>
  <si>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</si>
  <si>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</si>
  <si>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</si>
  <si>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</si>
  <si>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</si>
  <si>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</si>
  <si>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</si>
  <si>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</si>
  <si>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</si>
  <si>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</si>
  <si>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</si>
  <si>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</si>
  <si>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</si>
  <si>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</si>
  <si>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</si>
  <si>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</si>
  <si>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</si>
  <si>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</si>
  <si>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</si>
  <si>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</si>
  <si>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</si>
  <si>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</si>
  <si>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</si>
  <si>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</si>
  <si>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</si>
  <si>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</si>
  <si>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</si>
  <si>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</si>
  <si>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</si>
  <si>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</si>
  <si>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</si>
  <si>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</si>
  <si>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</si>
  <si>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</si>
  <si>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</si>
  <si>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</si>
  <si>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</si>
  <si>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</si>
  <si>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</si>
  <si>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</si>
  <si>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</si>
  <si>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</si>
  <si>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</si>
  <si>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</si>
  <si>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</si>
  <si>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</si>
  <si>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</si>
  <si>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</si>
  <si>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</si>
  <si>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</si>
  <si>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</si>
  <si>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</si>
  <si>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</si>
  <si>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</si>
  <si>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</si>
  <si>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</si>
  <si>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</si>
  <si>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</si>
  <si>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</si>
  <si>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</si>
  <si>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</si>
  <si>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</si>
  <si>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</si>
  <si>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</si>
  <si>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</si>
  <si>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</si>
  <si>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</si>
  <si>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</si>
  <si>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</si>
  <si>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</si>
  <si>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</si>
  <si>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</si>
  <si>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</si>
  <si>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</si>
  <si>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</si>
  <si>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</si>
  <si>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</si>
  <si>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</si>
  <si>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</si>
  <si>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</si>
  <si>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</si>
  <si>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</si>
  <si>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</si>
  <si>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</si>
  <si>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</si>
  <si>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</si>
  <si>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</si>
  <si>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</si>
  <si>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</si>
  <si>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</si>
  <si>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</si>
  <si>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</si>
  <si>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</si>
  <si>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</si>
  <si>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</si>
  <si>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</si>
  <si>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</si>
  <si>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</si>
  <si>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</si>
  <si>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</si>
  <si>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</si>
  <si>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</si>
  <si>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</si>
  <si>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</si>
  <si>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</si>
  <si>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</si>
  <si>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</si>
  <si>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</si>
  <si>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</si>
  <si>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</si>
  <si>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</si>
  <si>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</si>
  <si>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</si>
  <si>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</si>
  <si>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</si>
  <si>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</si>
  <si>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</si>
  <si>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</si>
  <si>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</si>
  <si>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</si>
  <si>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</si>
  <si>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</si>
  <si>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</si>
  <si>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</si>
  <si>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</si>
  <si>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</si>
  <si>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</si>
  <si>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</si>
  <si>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</si>
  <si>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</si>
  <si>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</si>
  <si>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</si>
  <si>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</si>
  <si>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</si>
  <si>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</si>
  <si>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</si>
  <si>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</si>
  <si>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</si>
  <si>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</si>
  <si>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</si>
  <si>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</si>
  <si>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</si>
  <si>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</si>
  <si>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</si>
  <si>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</si>
  <si>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</si>
  <si>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</si>
  <si>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</si>
  <si>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</si>
  <si>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</si>
  <si>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</si>
  <si>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</si>
  <si>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</si>
  <si>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</si>
  <si>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</si>
  <si>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</si>
  <si>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</si>
  <si>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</si>
  <si>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</si>
  <si>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</si>
  <si>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</si>
  <si>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</si>
  <si>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</si>
  <si>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</si>
  <si>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</si>
  <si>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</si>
  <si>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</si>
  <si>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</si>
  <si>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</si>
  <si>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</si>
  <si>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</si>
  <si>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</si>
  <si>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</si>
  <si>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</si>
  <si>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</si>
  <si>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</si>
  <si>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</si>
  <si>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</si>
  <si>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</si>
  <si>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</si>
  <si>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</si>
  <si>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</si>
  <si>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</si>
  <si>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</si>
  <si>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</si>
  <si>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</si>
  <si>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</si>
  <si>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</si>
  <si>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</si>
  <si>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</si>
  <si>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</si>
  <si>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</si>
  <si>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</si>
  <si>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</si>
  <si>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</si>
  <si>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</si>
  <si>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</si>
  <si>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</si>
  <si>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</si>
  <si>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</si>
  <si>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</si>
  <si>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</si>
  <si>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</si>
  <si>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</si>
  <si>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</si>
  <si>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</si>
  <si>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</si>
  <si>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</si>
  <si>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</si>
  <si>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</si>
  <si>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</si>
  <si>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</si>
  <si>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</si>
  <si>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</si>
  <si>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</si>
  <si>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</si>
  <si>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</si>
  <si>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</si>
  <si>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</si>
  <si>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</si>
  <si>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</si>
  <si>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</si>
  <si>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</si>
  <si>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</si>
  <si>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</si>
  <si>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</si>
  <si>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</si>
  <si>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</si>
  <si>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</si>
  <si>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</si>
  <si>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</si>
  <si>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</si>
  <si>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</si>
  <si>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</si>
  <si>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</si>
  <si>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</si>
  <si>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</si>
  <si>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</si>
  <si>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</si>
  <si>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</si>
  <si>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</si>
  <si>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</si>
  <si>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</si>
  <si>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</si>
  <si>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</si>
  <si>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</si>
  <si>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</si>
  <si>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</si>
  <si>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</si>
  <si>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</si>
  <si>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</si>
  <si>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</si>
  <si>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</si>
  <si>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</si>
  <si>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</si>
  <si>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</si>
  <si>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</si>
  <si>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</si>
  <si>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</si>
  <si>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</si>
  <si>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</si>
  <si>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</si>
  <si>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</si>
  <si>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</si>
  <si>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</si>
  <si>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</si>
  <si>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</si>
  <si>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</si>
  <si>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</si>
  <si>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</si>
  <si>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</si>
  <si>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</si>
  <si>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</si>
  <si>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</si>
  <si>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</si>
  <si>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</si>
  <si>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</si>
  <si>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</si>
  <si>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</si>
  <si>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</si>
  <si>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</si>
  <si>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</si>
  <si>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</si>
  <si>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</si>
  <si>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</si>
  <si>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</si>
  <si>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</si>
  <si>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</si>
  <si>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</si>
  <si>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</si>
  <si>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</si>
  <si>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</si>
  <si>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</si>
  <si>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</si>
  <si>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</si>
  <si>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</si>
  <si>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</si>
  <si>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</si>
  <si>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</si>
  <si>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</si>
  <si>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</si>
  <si>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</si>
  <si>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</si>
  <si>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</si>
  <si>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</si>
  <si>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</si>
  <si>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</si>
  <si>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</si>
  <si>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</si>
  <si>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</si>
  <si>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</si>
  <si>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</si>
  <si>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</si>
  <si>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</si>
  <si>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</si>
  <si>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</si>
  <si>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</si>
  <si>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</si>
  <si>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</si>
  <si>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</si>
  <si>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</si>
  <si>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</si>
  <si>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</si>
  <si>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</si>
  <si>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</si>
  <si>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</si>
  <si>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</si>
  <si>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</si>
  <si>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</si>
  <si>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</si>
  <si>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</si>
  <si>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</si>
  <si>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</si>
  <si>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</si>
  <si>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</si>
  <si>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</si>
  <si>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</si>
  <si>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</si>
  <si>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</si>
  <si>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</si>
  <si>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</si>
  <si>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</si>
  <si>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</si>
  <si>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</si>
  <si>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</si>
  <si>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</si>
  <si>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</si>
  <si>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</si>
  <si>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</si>
  <si>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</si>
  <si>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</si>
  <si>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</si>
  <si>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</si>
  <si>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</si>
  <si>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</si>
  <si>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</si>
  <si>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</si>
  <si>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</si>
  <si>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</si>
  <si>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</si>
  <si>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</si>
  <si>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</si>
  <si>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</si>
  <si>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</si>
  <si>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</si>
  <si>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</si>
  <si>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</si>
  <si>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</si>
  <si>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</si>
  <si>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</si>
  <si>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</si>
  <si>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</si>
  <si>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</si>
  <si>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</si>
  <si>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</si>
  <si>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</si>
  <si>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</si>
  <si>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</si>
  <si>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</si>
  <si>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</si>
  <si>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</si>
  <si>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</si>
  <si>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</si>
  <si>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</si>
  <si>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</si>
  <si>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</si>
  <si>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</si>
  <si>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</si>
  <si>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</si>
  <si>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</si>
  <si>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</si>
  <si>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</si>
  <si>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</si>
  <si>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</si>
  <si>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</si>
  <si>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</si>
  <si>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</si>
  <si>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</si>
  <si>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</si>
  <si>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</si>
  <si>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</si>
  <si>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</si>
  <si>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</si>
  <si>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</si>
  <si>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</si>
  <si>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</si>
  <si>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</si>
  <si>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</si>
  <si>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</si>
  <si>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</si>
  <si>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</si>
  <si>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</si>
  <si>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</si>
  <si>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</si>
  <si>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</si>
  <si>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</si>
  <si>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</si>
  <si>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</si>
  <si>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</si>
  <si>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</si>
  <si>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</si>
  <si>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</si>
  <si>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</si>
  <si>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</si>
  <si>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</si>
  <si>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</si>
  <si>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</si>
  <si>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</si>
  <si>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</si>
  <si>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</si>
  <si>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</si>
  <si>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</si>
  <si>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</si>
  <si>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</si>
  <si>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</si>
  <si>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</si>
  <si>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</si>
  <si>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</si>
  <si>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</si>
  <si>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</si>
  <si>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</si>
  <si>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</si>
  <si>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</si>
  <si>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</si>
  <si>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</si>
  <si>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</si>
  <si>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</si>
  <si>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</si>
  <si>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</si>
  <si>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</si>
  <si>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</si>
  <si>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</si>
  <si>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</si>
  <si>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</si>
  <si>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</si>
  <si>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</si>
  <si>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</si>
  <si>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</si>
  <si>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</si>
  <si>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</si>
  <si>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</si>
  <si>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</si>
  <si>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</si>
  <si>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</si>
  <si>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</si>
  <si>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</si>
  <si>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</si>
  <si>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</si>
  <si>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</si>
  <si>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</si>
  <si>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</si>
  <si>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</si>
  <si>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</si>
  <si>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</si>
  <si>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</si>
  <si>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</si>
  <si>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</si>
  <si>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</si>
  <si>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</si>
  <si>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</si>
  <si>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</si>
  <si>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</si>
  <si>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</si>
  <si>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</si>
  <si>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</si>
  <si>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</si>
  <si>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</si>
  <si>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</si>
  <si>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</si>
  <si>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</si>
  <si>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</si>
  <si>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</si>
  <si>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</si>
  <si>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</si>
  <si>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</si>
  <si>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</si>
  <si>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</si>
  <si>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</si>
  <si>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</si>
  <si>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</si>
  <si>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</si>
  <si>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</si>
  <si>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</si>
  <si>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</si>
  <si>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</si>
  <si>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</si>
  <si>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</si>
  <si>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</si>
  <si>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</si>
  <si>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</si>
  <si>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</si>
  <si>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</si>
  <si>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</si>
  <si>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</si>
  <si>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</si>
  <si>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</si>
  <si>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</si>
  <si>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</si>
  <si>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</si>
  <si>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</si>
  <si>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</si>
  <si>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</si>
  <si>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</si>
  <si>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</si>
  <si>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</si>
  <si>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</si>
  <si>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</si>
  <si>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</si>
  <si>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</si>
  <si>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</si>
  <si>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</si>
  <si>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</si>
  <si>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</si>
  <si>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</si>
  <si>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</si>
  <si>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</si>
  <si>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</si>
  <si>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</si>
  <si>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</si>
  <si>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</si>
  <si>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</si>
  <si>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</si>
  <si>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</si>
  <si>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</si>
  <si>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</si>
  <si>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</si>
  <si>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</si>
  <si>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</si>
  <si>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</si>
  <si>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</si>
  <si>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</si>
  <si>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</si>
  <si>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</si>
  <si>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</si>
  <si>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</si>
  <si>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</si>
  <si>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</si>
  <si>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</si>
  <si>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</si>
  <si>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</si>
  <si>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</si>
  <si>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</si>
  <si>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</si>
  <si>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</si>
  <si>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</si>
  <si>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</si>
  <si>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</si>
  <si>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</si>
  <si>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</si>
  <si>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</si>
  <si>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</si>
  <si>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</si>
  <si>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</si>
  <si>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</si>
  <si>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</si>
  <si>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</si>
  <si>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</si>
  <si>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</si>
  <si>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</si>
  <si>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</si>
  <si>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</si>
  <si>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</si>
  <si>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</si>
  <si>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</si>
  <si>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</si>
  <si>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</si>
  <si>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</si>
  <si>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</si>
  <si>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</si>
  <si>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</si>
  <si>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</si>
  <si>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</si>
  <si>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</si>
  <si>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</si>
  <si>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</si>
  <si>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</si>
  <si>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</si>
  <si>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</si>
  <si>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</si>
  <si>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</si>
  <si>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</si>
  <si>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</si>
  <si>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</si>
  <si>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</si>
  <si>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</si>
  <si>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</si>
  <si>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</si>
  <si>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</si>
  <si>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</si>
  <si>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</si>
  <si>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</si>
  <si>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</si>
  <si>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</si>
  <si>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</si>
  <si>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</si>
  <si>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</si>
  <si>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</si>
  <si>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</si>
  <si>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</si>
  <si>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</si>
  <si>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</si>
  <si>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</si>
  <si>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</si>
  <si>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</si>
  <si>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</si>
  <si>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</si>
  <si>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</si>
  <si>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</si>
  <si>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</si>
  <si>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</si>
  <si>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</si>
  <si>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</si>
  <si>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</si>
  <si>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</si>
  <si>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</si>
  <si>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</si>
  <si>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</si>
  <si>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</si>
  <si>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</si>
  <si>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</si>
  <si>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</si>
  <si>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</si>
  <si>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</si>
  <si>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</si>
  <si>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</si>
  <si>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</si>
  <si>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</si>
  <si>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</si>
  <si>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</si>
  <si>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</si>
  <si>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</si>
  <si>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</si>
  <si>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</si>
  <si>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</si>
  <si>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</si>
  <si>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</si>
  <si>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</si>
  <si>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</si>
  <si>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</si>
  <si>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</si>
  <si>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</si>
  <si>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</si>
  <si>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</si>
  <si>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</si>
  <si>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</si>
  <si>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</si>
  <si>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</si>
  <si>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</si>
  <si>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</si>
  <si>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</si>
  <si>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</si>
  <si>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</si>
  <si>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</si>
  <si>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</si>
  <si>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</si>
  <si>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</si>
  <si>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</si>
  <si>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</si>
  <si>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</si>
  <si>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</si>
  <si>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</si>
  <si>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</si>
  <si>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</si>
  <si>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</si>
  <si>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</si>
  <si>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</si>
  <si>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</si>
  <si>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</si>
  <si>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</si>
  <si>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</si>
  <si>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</si>
  <si>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</si>
  <si>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</si>
  <si>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</si>
  <si>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</si>
  <si>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</si>
  <si>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</si>
  <si>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</si>
  <si>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</si>
  <si>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</si>
  <si>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</si>
  <si>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</si>
  <si>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</si>
  <si>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</si>
  <si>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</si>
  <si>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</si>
  <si>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</si>
  <si>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</si>
  <si>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</si>
  <si>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</si>
  <si>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</si>
  <si>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</si>
  <si>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</si>
  <si>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</si>
  <si>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</si>
  <si>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</si>
  <si>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</si>
  <si>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</si>
  <si>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</si>
  <si>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</si>
  <si>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</si>
  <si>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</si>
  <si>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</si>
  <si>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</si>
  <si>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</si>
  <si>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</si>
  <si>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</si>
  <si>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</si>
  <si>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</si>
  <si>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</si>
  <si>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</si>
  <si>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</si>
  <si>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</si>
  <si>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</si>
  <si>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</si>
  <si>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</si>
  <si>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</si>
  <si>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</si>
  <si>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</si>
  <si>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</si>
  <si>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</si>
  <si>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</si>
  <si>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</si>
  <si>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</si>
  <si>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</si>
  <si>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</si>
  <si>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</si>
  <si>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</si>
  <si>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</si>
  <si>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</si>
  <si>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</si>
  <si>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</si>
  <si>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</si>
  <si>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</si>
  <si>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</si>
  <si>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</si>
  <si>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</si>
  <si>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</si>
  <si>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</si>
  <si>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</si>
  <si>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</si>
  <si>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</si>
  <si>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</si>
  <si>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</si>
  <si>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</si>
  <si>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</si>
  <si>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</si>
  <si>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</si>
  <si>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</si>
  <si>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</si>
  <si>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</si>
  <si>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</si>
  <si>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</si>
  <si>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</si>
  <si>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</si>
  <si>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</si>
  <si>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</si>
  <si>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</si>
  <si>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</si>
  <si>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</si>
  <si>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</si>
  <si>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</si>
  <si>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</si>
  <si>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</si>
  <si>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</si>
  <si>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</si>
  <si>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</si>
  <si>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</si>
  <si>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</si>
  <si>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</si>
  <si>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</si>
  <si>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</si>
  <si>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</si>
  <si>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</si>
  <si>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</si>
  <si>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</si>
  <si>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</si>
  <si>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</si>
  <si>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</si>
  <si>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</si>
  <si>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</si>
  <si>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</si>
  <si>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</si>
  <si>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</si>
  <si>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</si>
  <si>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</si>
  <si>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</si>
  <si>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</si>
  <si>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</si>
  <si>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</si>
  <si>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</si>
  <si>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</si>
  <si>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</si>
  <si>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</si>
  <si>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</si>
  <si>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</si>
  <si>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</si>
  <si>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</si>
  <si>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</si>
  <si>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</si>
  <si>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</si>
  <si>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</si>
  <si>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</si>
  <si>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</si>
  <si>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</si>
  <si>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</si>
  <si>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</si>
  <si>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</si>
  <si>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</si>
  <si>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</si>
  <si>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</si>
  <si>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</si>
  <si>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</si>
  <si>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</si>
  <si>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</si>
  <si>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</si>
  <si>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</si>
  <si>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</si>
  <si>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</si>
  <si>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</si>
  <si>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</si>
  <si>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</si>
  <si>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</si>
  <si>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</si>
  <si>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</si>
  <si>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</si>
  <si>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</si>
  <si>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</si>
  <si>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</si>
  <si>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</si>
  <si>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</si>
  <si>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</si>
  <si>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</si>
  <si>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</si>
  <si>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</si>
  <si>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</si>
  <si>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</si>
  <si>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</si>
  <si>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</si>
  <si>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</si>
  <si>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</si>
  <si>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</si>
  <si>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</si>
  <si>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</si>
  <si>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</si>
  <si>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</si>
  <si>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</si>
  <si>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</si>
  <si>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</si>
  <si>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</si>
  <si>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</si>
  <si>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</si>
  <si>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</si>
  <si>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</si>
  <si>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</si>
  <si>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</si>
  <si>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</si>
  <si>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</si>
  <si>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</si>
  <si>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</si>
  <si>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</si>
  <si>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</si>
  <si>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</si>
  <si>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</si>
  <si>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</si>
  <si>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</si>
  <si>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</si>
  <si>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</si>
  <si>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</si>
  <si>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</si>
  <si>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</si>
  <si>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</si>
  <si>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</si>
  <si>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</si>
  <si>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</si>
  <si>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</si>
  <si>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</si>
  <si>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</si>
  <si>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</si>
  <si>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</si>
  <si>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</si>
  <si>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</si>
  <si>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</si>
  <si>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</si>
  <si>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</si>
  <si>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</si>
  <si>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</si>
  <si>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</si>
  <si>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</si>
  <si>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</si>
  <si>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</si>
  <si>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</si>
  <si>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</si>
  <si>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</si>
  <si>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</si>
  <si>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</si>
  <si>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</si>
  <si>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</si>
  <si>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</si>
  <si>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</si>
  <si>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</si>
  <si>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</si>
  <si>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</si>
  <si>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</si>
  <si>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</si>
  <si>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</si>
  <si>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</si>
  <si>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</si>
  <si>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</si>
  <si>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</si>
  <si>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</si>
  <si>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</si>
  <si>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</si>
  <si>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</si>
  <si>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</si>
  <si>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</si>
  <si>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</si>
  <si>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</si>
  <si>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</si>
  <si>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</si>
  <si>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</si>
  <si>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</si>
  <si>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</si>
  <si>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</si>
  <si>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</si>
  <si>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</si>
  <si>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</si>
  <si>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</si>
  <si>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</si>
  <si>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</si>
  <si>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</si>
  <si>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</si>
  <si>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</si>
  <si>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</si>
  <si>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</si>
  <si>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</si>
  <si>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</si>
  <si>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</si>
  <si>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</si>
  <si>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</si>
  <si>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</si>
  <si>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</si>
  <si>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</si>
  <si>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</si>
  <si>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</si>
  <si>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</si>
  <si>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</si>
  <si>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</si>
  <si>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</si>
  <si>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</si>
  <si>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</si>
  <si>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</si>
  <si>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</si>
  <si>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</si>
  <si>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</si>
  <si>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</si>
  <si>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</si>
  <si>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</si>
  <si>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</si>
  <si>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</si>
  <si>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</si>
  <si>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</si>
  <si>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</si>
  <si>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</si>
  <si>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</si>
  <si>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</si>
  <si>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</si>
  <si>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</si>
  <si>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</si>
  <si>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</si>
  <si>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</si>
  <si>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</si>
  <si>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</si>
  <si>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</si>
  <si>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</si>
  <si>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</si>
  <si>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</si>
  <si>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</si>
  <si>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</si>
  <si>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</si>
  <si>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</si>
  <si>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</si>
  <si>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</si>
  <si>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</si>
  <si>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</si>
  <si>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</si>
  <si>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</si>
  <si>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</si>
  <si>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</si>
  <si>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</si>
  <si>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</si>
  <si>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</si>
  <si>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</si>
  <si>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</si>
  <si>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</si>
  <si>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</si>
  <si>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</si>
  <si>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</si>
  <si>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</si>
  <si>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</si>
  <si>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</si>
  <si>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</si>
  <si>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</si>
  <si>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</si>
  <si>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</si>
  <si>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</si>
  <si>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</si>
  <si>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</si>
  <si>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</si>
  <si>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</si>
  <si>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</si>
  <si>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</si>
  <si>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</si>
  <si>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</si>
  <si>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</si>
  <si>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</si>
  <si>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</si>
  <si>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</si>
  <si>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</si>
  <si>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</si>
  <si>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</si>
  <si>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</si>
  <si>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</si>
  <si>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</si>
  <si>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</si>
  <si>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</si>
  <si>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</si>
  <si>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</si>
  <si>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</si>
  <si>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</si>
  <si>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</si>
  <si>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</si>
  <si>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</si>
  <si>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</si>
  <si>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</si>
  <si>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</si>
  <si>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</si>
  <si>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</si>
  <si>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</si>
  <si>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</si>
  <si>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</si>
  <si>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</si>
  <si>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</si>
  <si>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</si>
  <si>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</si>
  <si>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</si>
  <si>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</si>
  <si>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</si>
  <si>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</si>
  <si>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</si>
  <si>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</si>
  <si>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</si>
  <si>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</si>
  <si>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</si>
  <si>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</si>
  <si>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</si>
  <si>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</si>
  <si>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</si>
  <si>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</si>
  <si>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</si>
  <si>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</si>
  <si>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</si>
  <si>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</si>
  <si>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</si>
  <si>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</si>
  <si>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</si>
  <si>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</si>
  <si>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</si>
  <si>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</si>
  <si>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</si>
  <si>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</si>
  <si>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</si>
  <si>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</si>
  <si>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</si>
  <si>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</si>
  <si>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</si>
  <si>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</si>
  <si>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</si>
  <si>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</si>
  <si>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</si>
  <si>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</si>
  <si>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</si>
  <si>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</si>
  <si>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</si>
  <si>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</si>
  <si>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</si>
  <si>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</si>
  <si>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</si>
  <si>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</si>
  <si>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</si>
  <si>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</si>
  <si>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</si>
  <si>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</si>
  <si>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</si>
  <si>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</si>
  <si>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</si>
  <si>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</si>
  <si>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</si>
  <si>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</si>
  <si>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</si>
  <si>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</si>
  <si>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</si>
  <si>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</si>
  <si>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</si>
  <si>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</si>
  <si>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</si>
  <si>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</si>
  <si>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</si>
  <si>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</si>
  <si>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</si>
  <si>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</si>
  <si>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</si>
  <si>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</si>
  <si>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</si>
  <si>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</si>
  <si>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</si>
  <si>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</si>
  <si>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</si>
  <si>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</si>
  <si>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</si>
  <si>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</si>
  <si>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</si>
  <si>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</si>
  <si>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</si>
  <si>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</si>
  <si>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</si>
  <si>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</si>
  <si>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</si>
  <si>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</si>
  <si>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</si>
  <si>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</si>
  <si>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</si>
  <si>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</si>
  <si>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</si>
  <si>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</si>
  <si>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</si>
  <si>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</si>
  <si>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</si>
  <si>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</si>
  <si>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</si>
  <si>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</si>
  <si>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</si>
  <si>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</si>
  <si>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</si>
  <si>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</si>
  <si>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</si>
  <si>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</si>
  <si>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</si>
  <si>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</si>
  <si>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</si>
  <si>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</si>
  <si>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</si>
  <si>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</si>
  <si>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</si>
  <si>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</si>
  <si>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</si>
  <si>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</si>
  <si>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</si>
  <si>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</si>
  <si>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</si>
  <si>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</si>
  <si>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</si>
  <si>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</si>
  <si>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</si>
  <si>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</si>
  <si>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</si>
  <si>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</si>
  <si>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</si>
  <si>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</si>
  <si>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</si>
  <si>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</si>
  <si>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</si>
  <si>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</si>
  <si>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</si>
  <si>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</si>
  <si>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</si>
  <si>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</si>
  <si>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</si>
  <si>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</si>
  <si>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</si>
  <si>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</si>
  <si>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</si>
  <si>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</si>
  <si>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</si>
  <si>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</si>
  <si>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</si>
  <si>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</si>
  <si>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</si>
  <si>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</si>
  <si>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</si>
  <si>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</si>
  <si>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</si>
  <si>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</si>
  <si>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</si>
  <si>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</si>
  <si>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</si>
  <si>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</si>
  <si>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</si>
  <si>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</si>
  <si>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</si>
  <si>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</si>
  <si>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</si>
  <si>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</si>
  <si>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</si>
  <si>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</si>
  <si>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</si>
  <si>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</si>
  <si>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</si>
  <si>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</si>
  <si>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</si>
  <si>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</si>
  <si>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</si>
  <si>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</si>
  <si>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</si>
  <si>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</si>
  <si>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</si>
  <si>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</si>
  <si>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</si>
  <si>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</si>
  <si>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</si>
  <si>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</si>
  <si>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</si>
  <si>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</si>
  <si>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</si>
  <si>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</si>
  <si>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</si>
  <si>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</si>
  <si>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</si>
  <si>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</si>
  <si>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</si>
  <si>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</si>
  <si>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</si>
  <si>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</si>
  <si>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</si>
  <si>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</si>
  <si>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</si>
  <si>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</si>
  <si>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</si>
  <si>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</si>
  <si>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</si>
  <si>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</si>
  <si>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</si>
  <si>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</si>
  <si>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</si>
  <si>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</si>
  <si>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</si>
  <si>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</si>
  <si>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</si>
  <si>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</si>
  <si>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</si>
  <si>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</si>
  <si>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</si>
  <si>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</si>
  <si>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</si>
  <si>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</si>
  <si>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</si>
  <si>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</si>
  <si>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</si>
  <si>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</si>
  <si>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</si>
  <si>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</si>
  <si>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</si>
  <si>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</si>
  <si>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</si>
  <si>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</si>
  <si>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</si>
  <si>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</si>
  <si>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</si>
  <si>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</si>
  <si>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</si>
  <si>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</si>
  <si>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</si>
  <si>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</si>
  <si>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</si>
  <si>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</si>
  <si>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</si>
  <si>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</si>
  <si>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</si>
  <si>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</si>
  <si>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</si>
  <si>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</si>
  <si>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</si>
  <si>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</si>
  <si>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</si>
  <si>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</si>
  <si>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</si>
  <si>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</si>
  <si>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</si>
  <si>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</si>
  <si>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</si>
  <si>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</si>
  <si>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</si>
  <si>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</si>
  <si>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</si>
  <si>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</si>
  <si>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</si>
  <si>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</si>
  <si>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</si>
  <si>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</si>
  <si>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</si>
  <si>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</si>
  <si>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</si>
  <si>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</si>
  <si>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</si>
  <si>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</si>
  <si>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</si>
  <si>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</si>
  <si>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</si>
  <si>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</si>
  <si>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</si>
  <si>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</si>
  <si>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</si>
  <si>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</si>
  <si>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</si>
  <si>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</si>
  <si>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</si>
  <si>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</si>
  <si>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</si>
  <si>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</si>
  <si>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</si>
  <si>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</si>
  <si>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</si>
  <si>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</si>
  <si>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</si>
  <si>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</si>
  <si>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</si>
  <si>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</si>
  <si>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</si>
  <si>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</si>
  <si>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</si>
  <si>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</si>
  <si>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</si>
  <si>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</si>
  <si>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</si>
  <si>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</si>
  <si>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</si>
  <si>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</si>
  <si>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</si>
  <si>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</si>
  <si>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</si>
  <si>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</si>
  <si>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</si>
  <si>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</si>
  <si>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</si>
  <si>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</si>
  <si>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</si>
  <si>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</si>
  <si>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</si>
  <si>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</si>
  <si>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</si>
  <si>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</si>
  <si>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</si>
  <si>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</si>
  <si>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</si>
  <si>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</si>
  <si>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</si>
  <si>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</si>
  <si>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</si>
  <si>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</si>
  <si>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</si>
  <si>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</si>
  <si>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</si>
  <si>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</si>
  <si>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</si>
  <si>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</si>
  <si>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</si>
  <si>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</si>
  <si>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</si>
  <si>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</si>
  <si>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</si>
  <si>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</si>
  <si>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</si>
  <si>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</si>
  <si>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</si>
  <si>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</si>
  <si>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</si>
  <si>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</si>
  <si>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</si>
  <si>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</si>
  <si>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</si>
  <si>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</si>
  <si>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</si>
  <si>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</si>
  <si>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</si>
  <si>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</si>
  <si>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</si>
  <si>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</si>
  <si>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</si>
  <si>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</si>
  <si>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</si>
  <si>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</si>
  <si>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</si>
  <si>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</si>
  <si>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</si>
  <si>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</si>
  <si>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</si>
  <si>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</si>
  <si>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</si>
  <si>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</si>
  <si>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</si>
  <si>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</si>
  <si>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</si>
  <si>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</si>
  <si>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</si>
  <si>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</si>
  <si>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</si>
  <si>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</si>
  <si>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</si>
  <si>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</si>
  <si>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</si>
  <si>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</si>
  <si>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</si>
  <si>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</si>
  <si>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</si>
  <si>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</si>
  <si>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</si>
  <si>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</si>
  <si>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</si>
  <si>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</si>
  <si>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</si>
  <si>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</si>
  <si>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</si>
  <si>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</si>
  <si>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</si>
  <si>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</si>
  <si>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</si>
  <si>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</si>
  <si>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</si>
  <si>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</si>
  <si>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</si>
  <si>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</si>
  <si>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</si>
  <si>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</si>
  <si>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</si>
  <si>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</si>
  <si>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</si>
  <si>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</si>
  <si>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</si>
  <si>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</si>
  <si>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</si>
  <si>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</si>
  <si>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</si>
  <si>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</si>
  <si>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</si>
  <si>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</si>
  <si>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</si>
  <si>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</si>
  <si>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</si>
  <si>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</si>
  <si>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</si>
  <si>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</si>
  <si>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</si>
  <si>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</si>
  <si>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</si>
  <si>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</si>
  <si>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</si>
  <si>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</si>
  <si>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</si>
  <si>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</si>
  <si>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</si>
  <si>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</si>
  <si>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</si>
  <si>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</si>
  <si>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</si>
  <si>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</si>
  <si>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</si>
  <si>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</si>
  <si>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</si>
  <si>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</si>
  <si>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</si>
  <si>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</si>
  <si>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</si>
  <si>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</si>
  <si>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</si>
  <si>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</si>
  <si>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</si>
  <si>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</si>
  <si>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</si>
  <si>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</si>
  <si>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</si>
  <si>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</si>
  <si>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</si>
  <si>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</si>
  <si>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</si>
  <si>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</si>
  <si>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</si>
  <si>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</si>
  <si>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</si>
  <si>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</si>
  <si>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</si>
  <si>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</si>
  <si>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</si>
  <si>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</si>
  <si>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</si>
  <si>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</si>
  <si>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</si>
  <si>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</si>
  <si>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</si>
  <si>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</si>
  <si>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</si>
  <si>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</si>
  <si>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</si>
  <si>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</si>
  <si>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</si>
  <si>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</si>
  <si>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</si>
  <si>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</si>
  <si>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</si>
  <si>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</si>
  <si>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</si>
  <si>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</si>
  <si>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</si>
  <si>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</si>
  <si>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</si>
  <si>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</si>
  <si>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</si>
  <si>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</si>
  <si>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</si>
  <si>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</si>
  <si>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</si>
  <si>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</si>
  <si>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</si>
  <si>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</si>
  <si>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</si>
  <si>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</si>
  <si>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</si>
  <si>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</si>
  <si>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</si>
  <si>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</si>
  <si>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</si>
  <si>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</si>
  <si>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</si>
  <si>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</si>
  <si>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</si>
  <si>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</si>
  <si>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</si>
  <si>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</si>
  <si>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</si>
  <si>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</si>
  <si>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</si>
  <si>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</si>
  <si>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</si>
  <si>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</si>
  <si>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</si>
  <si>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</si>
  <si>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</si>
  <si>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</si>
  <si>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</si>
  <si>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</si>
  <si>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</si>
  <si>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</si>
  <si>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</si>
  <si>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</si>
  <si>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</si>
  <si>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</si>
  <si>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</si>
  <si>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</si>
  <si>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</si>
  <si>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</si>
  <si>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</si>
  <si>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</si>
  <si>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</si>
  <si>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</si>
  <si>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</si>
  <si>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</si>
  <si>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</si>
  <si>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</si>
  <si>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</si>
  <si>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</si>
  <si>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</si>
  <si>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</si>
  <si>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</si>
  <si>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</si>
  <si>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</si>
  <si>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</si>
  <si>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</si>
  <si>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</si>
  <si>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</si>
  <si>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</si>
  <si>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</si>
  <si>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</si>
  <si>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</si>
  <si>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</si>
  <si>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</si>
  <si>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</si>
  <si>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</si>
  <si>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</si>
  <si>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</si>
  <si>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</si>
  <si>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</si>
  <si>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</si>
  <si>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</si>
  <si>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</si>
  <si>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</si>
  <si>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</si>
  <si>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</si>
  <si>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</si>
  <si>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</si>
  <si>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</si>
  <si>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</si>
  <si>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</si>
  <si>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</si>
  <si>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</si>
  <si>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</si>
  <si>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</si>
  <si>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</si>
  <si>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</si>
  <si>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</si>
  <si>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</si>
  <si>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</si>
  <si>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</si>
  <si>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</si>
  <si>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</si>
  <si>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</si>
  <si>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</si>
  <si>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</si>
  <si>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</si>
  <si>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</si>
  <si>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</si>
  <si>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</si>
  <si>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</si>
  <si>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</si>
  <si>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</si>
  <si>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</si>
  <si>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</si>
  <si>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</si>
  <si>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</si>
  <si>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</si>
  <si>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</si>
  <si>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</si>
  <si>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</si>
  <si>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</si>
  <si>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</si>
  <si>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</si>
  <si>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</si>
  <si>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</si>
  <si>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</si>
  <si>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</si>
  <si>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</si>
  <si>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</si>
  <si>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</si>
  <si>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</si>
  <si>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</si>
  <si>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</si>
  <si>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</si>
  <si>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</si>
  <si>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</si>
  <si>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</si>
  <si>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</si>
  <si>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</si>
  <si>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</si>
  <si>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</si>
  <si>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</si>
  <si>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</si>
  <si>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</si>
  <si>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</si>
  <si>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</si>
  <si>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</si>
  <si>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</si>
  <si>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</si>
  <si>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</si>
  <si>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</si>
  <si>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</si>
  <si>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</si>
  <si>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</si>
  <si>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</si>
  <si>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</si>
  <si>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</si>
  <si>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</si>
  <si>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</si>
  <si>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</si>
  <si>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</si>
  <si>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</si>
  <si>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</si>
  <si>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</si>
  <si>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</si>
  <si>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</si>
  <si>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</si>
  <si>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</si>
  <si>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</si>
  <si>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</si>
  <si>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</si>
  <si>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</si>
  <si>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</si>
  <si>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</si>
  <si>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</si>
  <si>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</si>
  <si>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</si>
  <si>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</si>
  <si>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</si>
  <si>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</si>
  <si>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</si>
  <si>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</si>
  <si>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</si>
  <si>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</si>
  <si>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</si>
  <si>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</si>
  <si>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</si>
  <si>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</si>
  <si>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</si>
  <si>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</si>
  <si>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</si>
  <si>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</si>
  <si>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</si>
  <si>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</si>
  <si>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</si>
  <si>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</si>
  <si>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</si>
  <si>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</si>
  <si>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</si>
  <si>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</si>
  <si>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</si>
  <si>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</si>
  <si>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</si>
  <si>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</si>
  <si>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</si>
  <si>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</si>
  <si>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</si>
  <si>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</si>
  <si>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</si>
  <si>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</si>
  <si>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</si>
  <si>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</si>
  <si>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</si>
  <si>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</si>
  <si>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</si>
  <si>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</si>
  <si>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</si>
  <si>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</si>
  <si>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</si>
  <si>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</si>
  <si>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</si>
  <si>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</si>
  <si>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</si>
  <si>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</si>
  <si>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</si>
  <si>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</si>
  <si>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</si>
  <si>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</si>
  <si>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</si>
  <si>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</si>
  <si>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</si>
  <si>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</si>
  <si>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</si>
  <si>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</si>
  <si>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</si>
  <si>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</si>
  <si>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</si>
  <si>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</si>
  <si>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</si>
  <si>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</si>
  <si>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</si>
  <si>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</si>
  <si>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</si>
  <si>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</si>
  <si>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</si>
  <si>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</si>
  <si>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</si>
  <si>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</si>
  <si>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</si>
  <si>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</si>
  <si>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</si>
  <si>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</si>
  <si>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</si>
  <si>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</si>
  <si>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</si>
  <si>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</si>
  <si>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</si>
  <si>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</si>
  <si>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</si>
  <si>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</si>
  <si>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</si>
  <si>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</si>
  <si>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</si>
  <si>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</si>
  <si>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</si>
  <si>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</si>
  <si>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</si>
  <si>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</si>
  <si>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</si>
  <si>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</si>
  <si>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</si>
  <si>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</si>
  <si>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</si>
  <si>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</si>
  <si>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</si>
  <si>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</si>
  <si>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</si>
  <si>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</si>
  <si>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</si>
  <si>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</si>
  <si>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</si>
  <si>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</si>
  <si>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</si>
  <si>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</si>
  <si>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</si>
  <si>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</si>
  <si>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</si>
  <si>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</si>
  <si>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</si>
  <si>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</si>
  <si>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</si>
  <si>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</si>
  <si>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</si>
  <si>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</si>
  <si>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</si>
  <si>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</si>
  <si>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</si>
  <si>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</si>
  <si>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</si>
  <si>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</si>
  <si>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</si>
  <si>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</si>
  <si>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</si>
  <si>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</si>
  <si>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</si>
  <si>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</si>
  <si>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</si>
  <si>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</si>
  <si>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</si>
  <si>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</si>
  <si>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</si>
  <si>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</si>
  <si>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</si>
  <si>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</si>
  <si>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</si>
  <si>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</si>
  <si>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</si>
  <si>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</si>
  <si>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</si>
  <si>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</si>
  <si>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</si>
  <si>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</si>
  <si>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</si>
  <si>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</si>
  <si>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</si>
  <si>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</si>
  <si>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</si>
  <si>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</si>
  <si>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</si>
  <si>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</si>
  <si>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</si>
  <si>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</si>
  <si>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</si>
  <si>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</si>
  <si>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</si>
  <si>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</si>
  <si>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</si>
  <si>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</si>
  <si>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</si>
  <si>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</si>
  <si>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</si>
  <si>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</si>
  <si>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</si>
  <si>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</si>
  <si>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</si>
  <si>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</si>
  <si>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</si>
  <si>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</si>
  <si>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</si>
  <si>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</si>
  <si>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</si>
  <si>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</si>
  <si>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</si>
  <si>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</si>
  <si>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</si>
  <si>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</si>
  <si>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</si>
  <si>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</si>
  <si>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</si>
  <si>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</si>
  <si>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</si>
  <si>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</si>
  <si>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</si>
  <si>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</si>
  <si>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</si>
  <si>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</si>
  <si>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</si>
  <si>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</si>
  <si>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</si>
  <si>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</si>
  <si>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</si>
  <si>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</si>
  <si>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</si>
  <si>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</si>
  <si>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</si>
  <si>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</si>
  <si>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</si>
  <si>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</si>
  <si>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</si>
  <si>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</si>
  <si>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</si>
  <si>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</si>
  <si>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</si>
  <si>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</si>
  <si>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</si>
  <si>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</si>
  <si>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</si>
  <si>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</si>
  <si>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</si>
  <si>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</si>
  <si>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</si>
  <si>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</si>
  <si>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</si>
  <si>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</si>
  <si>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</si>
  <si>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</si>
  <si>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</si>
  <si>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</si>
  <si>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</si>
  <si>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</si>
  <si>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</si>
  <si>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</si>
  <si>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</si>
  <si>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</si>
  <si>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</si>
  <si>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</si>
  <si>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</si>
  <si>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</si>
  <si>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</si>
  <si>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</si>
  <si>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</si>
  <si>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</si>
  <si>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</si>
  <si>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</si>
  <si>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</si>
  <si>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</si>
  <si>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</si>
  <si>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</si>
  <si>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</si>
  <si>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</si>
  <si>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</si>
  <si>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</si>
  <si>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</si>
  <si>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</si>
  <si>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</si>
  <si>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</si>
  <si>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</si>
  <si>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</si>
  <si>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</si>
  <si>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</si>
  <si>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</si>
  <si>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</si>
  <si>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</si>
  <si>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</si>
  <si>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</si>
  <si>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</si>
  <si>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</si>
  <si>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</si>
  <si>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</si>
  <si>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</si>
  <si>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</si>
  <si>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</si>
  <si>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</si>
  <si>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</si>
  <si>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</si>
  <si>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</si>
  <si>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</si>
  <si>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</si>
  <si>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</si>
  <si>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</si>
  <si>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</si>
  <si>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</si>
  <si>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</si>
  <si>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</si>
  <si>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</si>
  <si>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</si>
  <si>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</si>
  <si>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</si>
  <si>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</si>
  <si>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</si>
  <si>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</si>
  <si>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</si>
  <si>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</si>
  <si>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</si>
  <si>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</si>
  <si>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</si>
  <si>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</si>
  <si>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</si>
  <si>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</si>
  <si>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</si>
  <si>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</si>
  <si>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</si>
  <si>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</si>
  <si>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</si>
  <si>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</si>
  <si>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</si>
  <si>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</si>
  <si>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</si>
  <si>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</si>
  <si>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</si>
  <si>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</si>
  <si>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</si>
  <si>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</si>
  <si>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</si>
  <si>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</si>
  <si>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</si>
  <si>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</si>
  <si>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</si>
  <si>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</si>
  <si>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</si>
  <si>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</si>
  <si>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</si>
  <si>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</si>
  <si>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</si>
  <si>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</si>
  <si>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</si>
  <si>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</si>
  <si>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</si>
  <si>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</si>
  <si>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</si>
  <si>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</si>
  <si>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</si>
  <si>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</si>
  <si>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</si>
  <si>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</si>
  <si>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</si>
  <si>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</si>
  <si>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</si>
  <si>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</si>
  <si>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</si>
  <si>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</si>
  <si>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</si>
  <si>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</si>
  <si>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</si>
  <si>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</si>
  <si>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</si>
  <si>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</si>
  <si>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</si>
  <si>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</si>
  <si>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</si>
  <si>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</si>
  <si>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</si>
  <si>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</si>
  <si>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</si>
  <si>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</si>
  <si>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</si>
  <si>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</si>
  <si>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</si>
  <si>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</si>
  <si>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</si>
  <si>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</si>
  <si>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</si>
  <si>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</si>
  <si>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</si>
  <si>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</si>
  <si>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</si>
  <si>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</si>
  <si>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</si>
  <si>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</si>
  <si>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</si>
  <si>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</si>
  <si>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</si>
  <si>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</si>
  <si>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</si>
  <si>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</si>
  <si>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</si>
  <si>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</si>
  <si>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</si>
  <si>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</si>
  <si>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</si>
  <si>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</si>
  <si>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</si>
  <si>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</si>
  <si>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</si>
  <si>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</si>
  <si>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</si>
  <si>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</si>
  <si>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</si>
  <si>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</si>
  <si>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</si>
  <si>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</si>
  <si>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</si>
  <si>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</si>
  <si>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</si>
  <si>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</si>
  <si>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</si>
  <si>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</si>
  <si>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</si>
  <si>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</si>
  <si>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</si>
  <si>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</si>
  <si>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</si>
  <si>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</si>
  <si>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</si>
  <si>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</si>
  <si>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</si>
  <si>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</si>
  <si>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</si>
  <si>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</si>
  <si>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</si>
  <si>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</si>
  <si>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</si>
  <si>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</si>
  <si>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</si>
  <si>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</si>
  <si>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</si>
  <si>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</si>
  <si>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</si>
  <si>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</si>
  <si>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</si>
  <si>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</si>
  <si>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</si>
  <si>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</si>
  <si>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</si>
  <si>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</si>
  <si>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</si>
  <si>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</si>
  <si>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</si>
  <si>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</si>
  <si>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</si>
  <si>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</si>
  <si>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</si>
  <si>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</si>
  <si>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</si>
  <si>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</si>
  <si>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</si>
  <si>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</si>
  <si>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</si>
  <si>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</si>
  <si>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</si>
  <si>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</si>
  <si>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</si>
  <si>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</si>
  <si>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</si>
  <si>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</si>
  <si>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</si>
  <si>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</si>
  <si>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</si>
  <si>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</si>
  <si>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</si>
  <si>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</si>
  <si>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</si>
  <si>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</si>
  <si>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</si>
  <si>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</si>
  <si>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</si>
  <si>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</si>
  <si>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</si>
  <si>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</si>
  <si>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</si>
  <si>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</si>
  <si>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</si>
  <si>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</si>
  <si>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</si>
  <si>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</si>
  <si>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</si>
  <si>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</si>
  <si>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</si>
  <si>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</si>
  <si>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</si>
  <si>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</si>
  <si>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</si>
  <si>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</si>
  <si>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</si>
  <si>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</si>
  <si>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</si>
  <si>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</si>
  <si>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</si>
  <si>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</si>
  <si>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</si>
  <si>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</si>
  <si>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</si>
  <si>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</si>
  <si>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</si>
  <si>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</si>
  <si>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</si>
  <si>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</si>
  <si>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</si>
  <si>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</si>
  <si>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</si>
  <si>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</si>
  <si>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</si>
  <si>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</si>
  <si>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</si>
  <si>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</si>
  <si>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</si>
  <si>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</si>
  <si>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</si>
  <si>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</si>
  <si>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</si>
  <si>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</si>
  <si>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</si>
  <si>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</si>
  <si>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</si>
  <si>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</si>
  <si>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</si>
  <si>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</si>
  <si>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</si>
  <si>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</si>
  <si>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</si>
  <si>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</si>
  <si>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</si>
  <si>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</si>
  <si>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</si>
  <si>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</si>
  <si>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</si>
  <si>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</si>
  <si>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</si>
  <si>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</si>
  <si>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</si>
  <si>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</si>
  <si>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</si>
  <si>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</si>
  <si>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</si>
  <si>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</si>
  <si>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</si>
  <si>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</si>
  <si>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</si>
  <si>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</si>
  <si>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</si>
  <si>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</si>
  <si>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</si>
  <si>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</si>
  <si>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</si>
  <si>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</si>
  <si>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</si>
  <si>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</si>
  <si>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</si>
  <si>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</si>
  <si>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</si>
  <si>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</si>
  <si>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</si>
  <si>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</si>
  <si>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</si>
  <si>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</si>
  <si>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</si>
  <si>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</si>
  <si>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</si>
  <si>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</si>
  <si>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</si>
  <si>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</si>
  <si>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</si>
  <si>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</si>
  <si>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</si>
  <si>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</si>
  <si>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</si>
  <si>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</si>
  <si>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</si>
  <si>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</si>
  <si>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</si>
  <si>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</si>
  <si>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</si>
  <si>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</si>
  <si>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</si>
  <si>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</si>
  <si>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</si>
  <si>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</si>
  <si>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</si>
  <si>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</si>
  <si>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</si>
  <si>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</si>
  <si>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</si>
  <si>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</si>
  <si>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</si>
  <si>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</si>
  <si>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</si>
  <si>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</si>
  <si>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</si>
  <si>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</si>
  <si>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</si>
  <si>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</si>
  <si>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</si>
  <si>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</si>
  <si>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</si>
  <si>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</si>
  <si>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</si>
  <si>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</si>
  <si>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</si>
  <si>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</si>
  <si>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</si>
  <si>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</si>
  <si>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</si>
  <si>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</si>
  <si>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</si>
  <si>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</si>
  <si>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</si>
  <si>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</si>
  <si>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</si>
  <si>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</si>
  <si>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</si>
  <si>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</si>
  <si>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</si>
  <si>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</si>
  <si>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</si>
  <si>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</si>
  <si>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</si>
  <si>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</si>
  <si>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</si>
  <si>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</si>
  <si>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</si>
  <si>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</si>
  <si>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</si>
  <si>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</si>
  <si>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</si>
  <si>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</si>
  <si>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</si>
  <si>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</si>
  <si>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</si>
  <si>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</si>
  <si>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</si>
  <si>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</si>
  <si>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</si>
  <si>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</si>
  <si>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</si>
  <si>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</si>
  <si>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</si>
  <si>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</si>
  <si>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</si>
  <si>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</si>
  <si>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</si>
  <si>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</si>
  <si>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</si>
  <si>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</si>
  <si>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</si>
  <si>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</si>
  <si>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</si>
  <si>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</si>
  <si>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</si>
  <si>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</si>
  <si>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</si>
  <si>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</si>
  <si>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</si>
  <si>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</si>
  <si>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</si>
  <si>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</si>
  <si>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</si>
  <si>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</si>
  <si>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</si>
  <si>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</si>
  <si>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</si>
  <si>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</si>
  <si>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</si>
  <si>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</si>
  <si>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</si>
  <si>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</si>
  <si>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</si>
  <si>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</si>
  <si>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</si>
  <si>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</si>
  <si>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</si>
  <si>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</si>
  <si>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</si>
  <si>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</si>
  <si>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</si>
  <si>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</si>
  <si>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</si>
  <si>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</si>
  <si>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</si>
  <si>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</si>
  <si>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</si>
  <si>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</si>
  <si>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</si>
  <si>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</si>
  <si>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</si>
  <si>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</si>
  <si>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</si>
  <si>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</si>
  <si>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</si>
  <si>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</si>
  <si>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</si>
  <si>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</si>
  <si>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</si>
  <si>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</si>
  <si>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</si>
  <si>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</si>
  <si>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</si>
  <si>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</si>
  <si>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</si>
  <si>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</si>
  <si>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</si>
  <si>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</si>
  <si>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</si>
  <si>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</si>
  <si>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</si>
  <si>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</si>
  <si>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</si>
  <si>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</si>
  <si>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</si>
  <si>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</si>
  <si>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</si>
  <si>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</si>
  <si>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</si>
  <si>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</si>
  <si>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</si>
  <si>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</si>
  <si>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</si>
  <si>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</si>
  <si>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</si>
  <si>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</si>
  <si>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</si>
  <si>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</si>
  <si>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</si>
  <si>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</si>
  <si>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</si>
  <si>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</si>
  <si>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</si>
  <si>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</si>
  <si>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</si>
  <si>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</si>
  <si>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</si>
  <si>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</si>
  <si>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</si>
  <si>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</si>
  <si>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</si>
  <si>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</si>
  <si>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</si>
  <si>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</si>
  <si>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</si>
  <si>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</si>
  <si>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</si>
  <si>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</si>
  <si>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</si>
  <si>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</si>
  <si>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</si>
  <si>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</si>
  <si>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</si>
  <si>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</si>
  <si>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</si>
  <si>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</si>
  <si>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</si>
  <si>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</si>
  <si>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</si>
  <si>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</si>
  <si>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</si>
  <si>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</si>
  <si>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</si>
  <si>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</si>
  <si>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</si>
  <si>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</si>
  <si>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</si>
  <si>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</si>
  <si>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</si>
  <si>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</si>
  <si>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</si>
  <si>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</si>
  <si>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</si>
  <si>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</si>
  <si>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</si>
  <si>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</si>
  <si>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</si>
  <si>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</si>
  <si>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</si>
  <si>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</si>
  <si>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</si>
  <si>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</si>
  <si>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</si>
  <si>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</si>
  <si>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</si>
  <si>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</si>
  <si>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</si>
  <si>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</si>
  <si>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</si>
  <si>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</si>
  <si>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</si>
  <si>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</si>
  <si>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</si>
  <si>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</si>
  <si>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</si>
  <si>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</si>
  <si>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</si>
  <si>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</si>
  <si>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</si>
  <si>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</si>
  <si>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</si>
  <si>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</si>
  <si>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</si>
  <si>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</si>
  <si>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</si>
  <si>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</si>
  <si>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</si>
  <si>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</si>
  <si>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</si>
  <si>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</si>
  <si>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</si>
  <si>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</si>
  <si>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</si>
  <si>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</si>
  <si>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</si>
  <si>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</si>
  <si>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</si>
  <si>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</si>
  <si>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</si>
  <si>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</si>
  <si>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</si>
  <si>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</si>
  <si>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</si>
  <si>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</si>
  <si>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</si>
  <si>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</si>
  <si>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</si>
  <si>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</si>
  <si>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</si>
  <si>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</si>
  <si>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</si>
  <si>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</si>
  <si>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</si>
  <si>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</si>
  <si>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</si>
  <si>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</si>
  <si>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</si>
  <si>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</si>
  <si>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</si>
  <si>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</si>
  <si>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</si>
  <si>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</si>
  <si>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</si>
  <si>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</si>
  <si>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</si>
  <si>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</si>
  <si>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</si>
  <si>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</si>
  <si>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</si>
  <si>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</si>
  <si>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</si>
  <si>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</si>
  <si>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</si>
  <si>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</si>
  <si>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</si>
  <si>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</si>
  <si>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</si>
  <si>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</si>
  <si>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</si>
  <si>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</si>
  <si>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</si>
  <si>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</si>
  <si>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</si>
  <si>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</si>
  <si>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</si>
  <si>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</si>
  <si>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</si>
  <si>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</si>
  <si>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</si>
  <si>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</si>
  <si>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</si>
  <si>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</si>
  <si>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</si>
  <si>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</si>
  <si>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</si>
  <si>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</si>
  <si>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</si>
  <si>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</si>
  <si>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</si>
  <si>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</si>
  <si>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</si>
  <si>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</si>
  <si>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</si>
  <si>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</si>
  <si>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</si>
  <si>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</si>
  <si>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</si>
  <si>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</si>
  <si>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</si>
  <si>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</si>
  <si>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</si>
  <si>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</si>
  <si>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</si>
  <si>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</si>
  <si>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</si>
  <si>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</si>
  <si>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</si>
  <si>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</si>
  <si>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</si>
  <si>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</si>
  <si>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</si>
  <si>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</si>
  <si>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</si>
  <si>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</si>
  <si>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</si>
  <si>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</si>
  <si>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</si>
  <si>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</si>
  <si>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</si>
  <si>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</si>
  <si>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</si>
  <si>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</si>
  <si>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</si>
  <si>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</si>
  <si>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</si>
  <si>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</si>
  <si>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</si>
  <si>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</si>
  <si>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</si>
  <si>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</si>
  <si>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</si>
  <si>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</si>
  <si>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</si>
  <si>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</si>
  <si>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</si>
  <si>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</si>
  <si>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</si>
  <si>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</si>
  <si>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</si>
  <si>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</si>
  <si>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</si>
  <si>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</si>
  <si>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</si>
  <si>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</si>
  <si>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</si>
  <si>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</si>
  <si>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</si>
  <si>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</si>
  <si>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</si>
  <si>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</si>
  <si>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</si>
  <si>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</si>
  <si>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</si>
  <si>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</si>
  <si>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</si>
  <si>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</si>
  <si>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</si>
  <si>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</si>
  <si>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</si>
  <si>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</si>
  <si>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</si>
  <si>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</si>
  <si>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</si>
  <si>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</si>
  <si>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</si>
  <si>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</si>
  <si>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</si>
  <si>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</si>
  <si>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</si>
  <si>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</si>
  <si>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</si>
  <si>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</si>
  <si>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</si>
  <si>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</si>
  <si>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</si>
  <si>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</si>
  <si>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</si>
  <si>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</si>
  <si>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</si>
  <si>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</si>
  <si>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</si>
  <si>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</si>
  <si>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</si>
  <si>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</si>
  <si>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</si>
  <si>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</si>
  <si>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</si>
  <si>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</si>
  <si>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</si>
  <si>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</si>
  <si>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</si>
  <si>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</si>
  <si>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</si>
  <si>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</si>
  <si>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</si>
  <si>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</si>
  <si>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</si>
  <si>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</si>
  <si>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</si>
  <si>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</si>
  <si>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</si>
  <si>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</si>
  <si>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</si>
  <si>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</si>
  <si>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</si>
  <si>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</si>
  <si>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</si>
  <si>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</si>
  <si>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</si>
  <si>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</si>
  <si>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</si>
  <si>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</si>
  <si>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</si>
  <si>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</si>
  <si>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</si>
  <si>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</si>
  <si>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</si>
  <si>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</si>
  <si>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</si>
  <si>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</si>
  <si>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</si>
  <si>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</si>
  <si>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</si>
  <si>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</si>
  <si>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</si>
  <si>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</si>
  <si>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</si>
  <si>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</si>
  <si>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</si>
  <si>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</si>
  <si>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</si>
  <si>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</si>
  <si>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</si>
  <si>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</si>
  <si>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</si>
  <si>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</si>
  <si>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</si>
  <si>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</si>
  <si>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</si>
  <si>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</si>
  <si>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</si>
  <si>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</si>
  <si>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</si>
  <si>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</si>
  <si>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</si>
  <si>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</si>
  <si>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</si>
  <si>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</si>
  <si>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</si>
  <si>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</si>
  <si>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</si>
  <si>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</si>
  <si>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</si>
  <si>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</si>
  <si>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</si>
  <si>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</si>
  <si>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</si>
  <si>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</si>
  <si>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</si>
  <si>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</si>
  <si>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</si>
  <si>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</si>
  <si>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</si>
  <si>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</si>
  <si>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</si>
  <si>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</si>
  <si>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</si>
  <si>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</si>
  <si>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</si>
  <si>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</si>
  <si>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</si>
  <si>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</si>
  <si>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</si>
  <si>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</si>
  <si>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</si>
  <si>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</si>
  <si>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</si>
  <si>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</si>
  <si>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</si>
  <si>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</si>
  <si>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</si>
  <si>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</si>
  <si>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</si>
  <si>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</si>
  <si>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</si>
  <si>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</si>
  <si>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</si>
  <si>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</si>
  <si>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</si>
  <si>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</si>
  <si>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</si>
  <si>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</si>
  <si>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</si>
  <si>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</si>
  <si>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</si>
  <si>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</si>
  <si>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</si>
  <si>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</si>
  <si>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</si>
  <si>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</si>
  <si>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</si>
  <si>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</si>
  <si>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</si>
  <si>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</si>
  <si>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</si>
  <si>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</si>
  <si>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</si>
  <si>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</si>
  <si>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</si>
  <si>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</si>
  <si>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</si>
  <si>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</si>
  <si>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</si>
  <si>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</si>
  <si>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</si>
  <si>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</si>
  <si>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</si>
  <si>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</si>
  <si>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</si>
  <si>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</si>
  <si>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</si>
  <si>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</si>
  <si>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</si>
  <si>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</si>
  <si>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</si>
  <si>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</si>
  <si>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</si>
  <si>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</si>
  <si>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</si>
  <si>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</si>
  <si>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</si>
  <si>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</si>
  <si>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</si>
  <si>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</si>
  <si>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</si>
  <si>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</si>
  <si>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</si>
  <si>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</si>
  <si>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</si>
  <si>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</si>
  <si>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</si>
  <si>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</si>
  <si>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</si>
  <si>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</si>
  <si>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</si>
  <si>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</si>
  <si>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</si>
  <si>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</si>
  <si>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</si>
  <si>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</si>
  <si>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</si>
  <si>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</si>
  <si>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</si>
  <si>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</si>
  <si>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</si>
  <si>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</si>
  <si>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</si>
  <si>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</si>
  <si>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</si>
  <si>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</si>
  <si>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</si>
  <si>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</si>
  <si>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</si>
  <si>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</si>
  <si>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</si>
  <si>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</si>
  <si>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</si>
  <si>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</si>
  <si>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</si>
  <si>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</si>
  <si>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</si>
  <si>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</si>
  <si>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</si>
  <si>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</si>
  <si>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</si>
  <si>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</si>
  <si>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</si>
  <si>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</si>
  <si>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</si>
  <si>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</si>
  <si>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</si>
  <si>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</si>
  <si>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</si>
  <si>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</si>
  <si>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</si>
  <si>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</si>
  <si>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</si>
  <si>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</si>
  <si>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</si>
  <si>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</si>
  <si>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</si>
  <si>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</si>
  <si>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</si>
  <si>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</si>
  <si>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</si>
  <si>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</si>
  <si>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</si>
  <si>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</si>
  <si>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</si>
  <si>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</si>
  <si>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</si>
  <si>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</si>
  <si>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</si>
  <si>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</si>
  <si>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</si>
  <si>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</si>
  <si>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</si>
  <si>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</si>
  <si>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</si>
  <si>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</si>
  <si>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</si>
  <si>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</si>
  <si>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</si>
  <si>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</si>
  <si>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</si>
  <si>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</si>
  <si>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</si>
  <si>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</si>
  <si>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</si>
  <si>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</si>
  <si>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</si>
  <si>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</si>
  <si>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</si>
  <si>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</si>
  <si>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</si>
  <si>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</si>
  <si>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</si>
  <si>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</si>
  <si>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</si>
  <si>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</si>
  <si>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</si>
  <si>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</si>
  <si>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</si>
  <si>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</si>
  <si>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</si>
  <si>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</si>
  <si>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</si>
  <si>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</si>
  <si>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</si>
  <si>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</si>
  <si>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</si>
  <si>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</si>
  <si>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</si>
  <si>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</si>
  <si>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</si>
  <si>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</si>
  <si>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</si>
  <si>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</si>
  <si>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</si>
  <si>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</si>
  <si>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</si>
  <si>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</si>
  <si>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</si>
  <si>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</si>
  <si>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</si>
  <si>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</si>
  <si>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</si>
  <si>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</si>
  <si>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</si>
  <si>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</si>
  <si>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</si>
  <si>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</si>
  <si>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</si>
  <si>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</si>
  <si>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</si>
  <si>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</si>
  <si>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</si>
  <si>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</si>
  <si>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</si>
  <si>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</si>
  <si>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</si>
  <si>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</si>
  <si>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</si>
  <si>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</si>
  <si>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</si>
  <si>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</si>
  <si>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</si>
  <si>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</si>
  <si>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</si>
  <si>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</si>
  <si>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</si>
  <si>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</si>
  <si>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</si>
  <si>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</si>
  <si>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</si>
  <si>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</si>
  <si>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</si>
  <si>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</si>
  <si>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</si>
  <si>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</si>
  <si>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</si>
  <si>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</si>
  <si>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</si>
  <si>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</si>
  <si>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</si>
  <si>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</si>
  <si>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</si>
  <si>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</si>
  <si>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</si>
  <si>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</si>
  <si>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</si>
  <si>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</si>
  <si>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</si>
  <si>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</si>
  <si>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</si>
  <si>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</si>
  <si>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</si>
  <si>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</si>
  <si>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</si>
  <si>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</si>
  <si>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</si>
  <si>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</si>
  <si>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</si>
  <si>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</si>
  <si>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</si>
  <si>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</si>
  <si>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</si>
  <si>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</si>
  <si>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</si>
  <si>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</si>
  <si>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</si>
  <si>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</si>
  <si>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</si>
  <si>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</si>
  <si>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</si>
  <si>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</si>
  <si>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</si>
  <si>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</si>
  <si>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</si>
  <si>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</si>
  <si>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</si>
  <si>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</si>
  <si>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</si>
  <si>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</si>
  <si>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</si>
  <si>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</si>
  <si>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</si>
  <si>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</si>
  <si>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</si>
  <si>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</si>
  <si>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</si>
  <si>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</si>
  <si>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</si>
  <si>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</si>
  <si>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</si>
  <si>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</si>
  <si>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</si>
  <si>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</si>
  <si>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</si>
  <si>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</si>
  <si>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</si>
  <si>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</si>
  <si>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</si>
  <si>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</si>
  <si>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</si>
  <si>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</si>
  <si>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</si>
  <si>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</si>
  <si>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</si>
  <si>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</si>
  <si>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</si>
  <si>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</si>
  <si>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</si>
  <si>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</si>
  <si>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</si>
  <si>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</si>
  <si>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</si>
  <si>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</si>
  <si>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</si>
  <si>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</si>
  <si>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</si>
  <si>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</si>
  <si>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</si>
  <si>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</si>
  <si>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</si>
  <si>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</si>
  <si>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</si>
  <si>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</si>
  <si>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</si>
  <si>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</si>
  <si>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</si>
  <si>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</si>
  <si>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</si>
  <si>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</si>
  <si>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</si>
  <si>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</si>
  <si>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</si>
  <si>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</si>
  <si>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</si>
  <si>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</si>
  <si>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</si>
  <si>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</si>
  <si>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</si>
  <si>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</si>
  <si>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</si>
  <si>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</si>
  <si>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</si>
  <si>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</si>
  <si>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</si>
  <si>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</si>
  <si>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</si>
  <si>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</si>
  <si>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</si>
  <si>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</si>
  <si>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</si>
  <si>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</si>
  <si>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</si>
  <si>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</si>
  <si>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</si>
  <si>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</si>
  <si>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</si>
  <si>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</si>
  <si>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</si>
  <si>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</si>
  <si>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</si>
  <si>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</si>
  <si>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</si>
  <si>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</si>
  <si>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</si>
  <si>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</si>
  <si>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</si>
  <si>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</si>
  <si>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</si>
  <si>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</si>
  <si>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</si>
  <si>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</si>
  <si>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</si>
  <si>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</si>
  <si>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</si>
  <si>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</si>
  <si>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</si>
  <si>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</si>
  <si>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</si>
  <si>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</si>
  <si>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</si>
  <si>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</si>
  <si>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</si>
  <si>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</si>
  <si>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</si>
  <si>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</si>
  <si>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</si>
  <si>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</si>
  <si>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</si>
  <si>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</si>
  <si>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</si>
  <si>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</si>
  <si>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</si>
  <si>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</si>
  <si>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</si>
  <si>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</si>
  <si>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</si>
  <si>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</si>
  <si>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</si>
  <si>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</si>
  <si>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</si>
  <si>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</si>
  <si>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</si>
  <si>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</si>
  <si>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</si>
  <si>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</si>
  <si>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</si>
  <si>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</si>
  <si>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</si>
  <si>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</si>
  <si>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</si>
  <si>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</si>
  <si>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</si>
  <si>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</si>
  <si>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</si>
  <si>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</si>
  <si>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</si>
  <si>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</si>
  <si>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</si>
  <si>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</si>
  <si>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</si>
  <si>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</si>
  <si>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</si>
  <si>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</si>
  <si>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</si>
  <si>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</si>
  <si>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</si>
  <si>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</si>
  <si>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</si>
  <si>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</si>
  <si>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</si>
  <si>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</si>
  <si>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</si>
  <si>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</si>
  <si>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</si>
  <si>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</si>
  <si>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</si>
  <si>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</si>
  <si>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</si>
  <si>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</si>
  <si>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</si>
  <si>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</si>
  <si>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</si>
  <si>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</si>
  <si>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</si>
  <si>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</si>
  <si>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</si>
  <si>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</si>
  <si>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</si>
  <si>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</si>
  <si>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</si>
  <si>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</si>
  <si>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</si>
  <si>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</si>
  <si>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</si>
  <si>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</si>
  <si>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</si>
  <si>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</si>
  <si>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</si>
  <si>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</si>
  <si>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</si>
  <si>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</si>
  <si>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</si>
  <si>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</si>
  <si>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</si>
  <si>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</si>
  <si>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</si>
  <si>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</si>
  <si>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</si>
  <si>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</si>
  <si>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</si>
  <si>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</si>
  <si>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</si>
  <si>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</si>
  <si>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</si>
  <si>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</si>
  <si>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</si>
  <si>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</si>
  <si>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</si>
  <si>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</si>
  <si>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</si>
  <si>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</si>
  <si>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</si>
  <si>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</si>
  <si>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</si>
  <si>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</si>
  <si>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</si>
  <si>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</si>
  <si>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</si>
  <si>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</si>
  <si>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</si>
  <si>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</si>
  <si>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</si>
  <si>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</si>
  <si>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</si>
  <si>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</si>
  <si>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</si>
  <si>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</si>
  <si>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</si>
  <si>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</si>
  <si>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</si>
  <si>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</si>
  <si>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</si>
  <si>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</si>
  <si>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</si>
  <si>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</si>
  <si>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</si>
  <si>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</si>
  <si>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</si>
  <si>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</si>
  <si>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</si>
  <si>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</si>
  <si>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</si>
  <si>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</si>
  <si>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</si>
  <si>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</si>
  <si>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</si>
  <si>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</si>
  <si>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</si>
  <si>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</si>
  <si>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</si>
  <si>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</si>
  <si>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</si>
  <si>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</si>
  <si>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</si>
  <si>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</si>
  <si>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</si>
  <si>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</si>
  <si>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</si>
  <si>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</si>
  <si>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</si>
  <si>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</si>
  <si>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</si>
  <si>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</si>
  <si>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</si>
  <si>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</si>
  <si>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</si>
  <si>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</si>
  <si>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</si>
  <si>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</si>
  <si>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</si>
  <si>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</si>
  <si>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</si>
  <si>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</si>
  <si>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</si>
  <si>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</si>
  <si>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</si>
  <si>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</si>
  <si>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</si>
  <si>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</si>
  <si>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</si>
  <si>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</si>
  <si>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</si>
  <si>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</si>
  <si>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</si>
  <si>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</si>
  <si>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</si>
  <si>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</si>
  <si>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</si>
  <si>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</si>
  <si>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</si>
  <si>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</si>
  <si>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</si>
  <si>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</si>
  <si>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</si>
  <si>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</si>
  <si>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</si>
  <si>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</si>
  <si>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</si>
  <si>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</si>
  <si>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</si>
  <si>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</si>
  <si>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</si>
  <si>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</si>
  <si>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</si>
  <si>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</si>
  <si>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</si>
  <si>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</si>
  <si>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</si>
  <si>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</si>
  <si>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</si>
  <si>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</si>
  <si>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</si>
  <si>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</si>
  <si>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</si>
  <si>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</si>
  <si>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</si>
  <si>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</si>
  <si>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</si>
  <si>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</si>
  <si>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</si>
  <si>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</si>
  <si>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</si>
  <si>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</si>
  <si>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</si>
  <si>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</si>
  <si>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</si>
  <si>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</si>
  <si>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</si>
  <si>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</si>
  <si>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</si>
  <si>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</si>
  <si>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</si>
  <si>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</si>
  <si>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</si>
  <si>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</si>
  <si>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</si>
  <si>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</si>
  <si>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</si>
  <si>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</si>
  <si>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</si>
  <si>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</si>
  <si>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</si>
  <si>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</si>
  <si>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</si>
  <si>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</si>
  <si>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</si>
  <si>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</si>
  <si>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</si>
  <si>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</si>
  <si>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</si>
  <si>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</si>
  <si>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</si>
  <si>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</si>
  <si>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</si>
  <si>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</si>
  <si>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</si>
  <si>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</si>
  <si>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</si>
  <si>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</si>
  <si>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</si>
  <si>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</si>
  <si>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</si>
  <si>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</si>
  <si>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</si>
  <si>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</si>
  <si>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</si>
  <si>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</si>
  <si>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</si>
  <si>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</si>
  <si>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</si>
  <si>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</si>
  <si>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</si>
  <si>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</si>
  <si>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</si>
  <si>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</si>
  <si>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</si>
  <si>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</si>
  <si>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</si>
  <si>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</si>
  <si>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</si>
  <si>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</si>
  <si>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</si>
  <si>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</si>
  <si>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</si>
  <si>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</si>
  <si>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</si>
  <si>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</si>
  <si>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</si>
  <si>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</si>
  <si>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</si>
  <si>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</si>
  <si>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</si>
  <si>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</si>
  <si>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</si>
  <si>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</si>
  <si>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</si>
  <si>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</si>
  <si>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</si>
  <si>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</si>
  <si>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</si>
  <si>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</si>
  <si>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</si>
  <si>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</si>
  <si>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</si>
  <si>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</si>
  <si>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</si>
  <si>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</si>
  <si>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</si>
  <si>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</si>
  <si>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</si>
  <si>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</si>
  <si>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</si>
  <si>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</si>
  <si>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</si>
  <si>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</si>
  <si>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</si>
  <si>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</si>
  <si>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</si>
  <si>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</si>
  <si>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</si>
  <si>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</si>
  <si>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</si>
  <si>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</si>
  <si>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</si>
  <si>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</si>
  <si>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</si>
  <si>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</si>
  <si>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</si>
  <si>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</si>
  <si>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</si>
  <si>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</si>
  <si>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</si>
  <si>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</si>
  <si>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</si>
  <si>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</si>
  <si>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</si>
  <si>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</si>
  <si>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</si>
  <si>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</si>
  <si>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</si>
  <si>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</si>
  <si>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</si>
  <si>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</si>
  <si>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</si>
  <si>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</si>
  <si>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</si>
  <si>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</si>
  <si>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</si>
  <si>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</si>
  <si>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</si>
  <si>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</si>
  <si>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</si>
  <si>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</si>
  <si>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</si>
  <si>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</si>
  <si>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</si>
  <si>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</si>
  <si>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</si>
  <si>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</si>
  <si>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</si>
  <si>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</si>
  <si>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</si>
  <si>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</si>
  <si>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</si>
  <si>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</si>
  <si>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</si>
  <si>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</si>
  <si>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</si>
  <si>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</si>
  <si>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</si>
  <si>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</si>
  <si>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</si>
  <si>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</si>
  <si>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</si>
  <si>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</si>
  <si>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</si>
  <si>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</si>
  <si>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</si>
  <si>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</si>
  <si>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</si>
  <si>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</si>
  <si>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</si>
  <si>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</si>
  <si>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</si>
  <si>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</si>
  <si>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</si>
  <si>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</si>
  <si>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</si>
  <si>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</si>
  <si>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</si>
  <si>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</si>
  <si>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</si>
  <si>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</si>
  <si>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</si>
  <si>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</si>
  <si>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</si>
  <si>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</si>
  <si>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</si>
  <si>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</si>
  <si>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</si>
  <si>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</si>
  <si>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</si>
  <si>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</si>
  <si>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</si>
  <si>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</si>
  <si>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</si>
  <si>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</si>
  <si>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</si>
  <si>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</si>
  <si>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</si>
  <si>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</si>
  <si>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</si>
  <si>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</si>
  <si>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</si>
  <si>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</si>
  <si>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</si>
  <si>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</si>
  <si>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</si>
  <si>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</si>
  <si>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</si>
  <si>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</si>
  <si>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</si>
  <si>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</si>
  <si>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</si>
  <si>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</si>
  <si>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</si>
  <si>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</si>
  <si>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</si>
  <si>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</si>
  <si>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</si>
  <si>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</si>
  <si>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</si>
  <si>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</si>
  <si>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</si>
  <si>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</si>
  <si>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</si>
  <si>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</si>
  <si>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</si>
  <si>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</si>
  <si>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</si>
  <si>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</si>
  <si>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</si>
  <si>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</si>
  <si>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</si>
  <si>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</si>
  <si>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</si>
  <si>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</si>
  <si>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</si>
  <si>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</si>
  <si>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</si>
  <si>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</si>
  <si>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</si>
  <si>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</si>
  <si>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</si>
  <si>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</si>
  <si>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</si>
  <si>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</si>
  <si>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</si>
  <si>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</si>
  <si>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</si>
  <si>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</si>
  <si>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</si>
  <si>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</si>
  <si>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</si>
  <si>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</si>
  <si>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</si>
  <si>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</si>
  <si>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</si>
  <si>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</si>
  <si>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</si>
  <si>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</si>
  <si>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</si>
  <si>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</si>
  <si>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</si>
  <si>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</si>
  <si>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</si>
  <si>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</si>
  <si>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</si>
  <si>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</si>
  <si>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</si>
  <si>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</si>
  <si>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</si>
  <si>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</si>
  <si>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</si>
  <si>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</si>
  <si>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</si>
  <si>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</si>
  <si>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</si>
  <si>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</si>
  <si>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</si>
  <si>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</si>
  <si>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</si>
  <si>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</si>
  <si>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</si>
  <si>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</si>
  <si>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</si>
  <si>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</si>
  <si>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</si>
  <si>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</si>
  <si>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</si>
  <si>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</si>
  <si>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</si>
  <si>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</si>
  <si>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</si>
  <si>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</si>
  <si>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</si>
  <si>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</si>
  <si>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</si>
  <si>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</si>
  <si>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</si>
  <si>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</si>
  <si>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</si>
  <si>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</si>
  <si>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</si>
  <si>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</si>
  <si>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</si>
  <si>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</si>
  <si>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</si>
  <si>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</si>
  <si>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</si>
  <si>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</si>
  <si>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</si>
  <si>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</si>
  <si>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</si>
  <si>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</si>
  <si>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</si>
  <si>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</si>
  <si>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</si>
  <si>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</si>
  <si>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</si>
  <si>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</si>
  <si>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</si>
  <si>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</si>
  <si>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</si>
  <si>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</si>
  <si>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</si>
  <si>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</si>
  <si>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</si>
  <si>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</si>
  <si>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</si>
  <si>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</si>
  <si>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</si>
  <si>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</si>
  <si>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</si>
  <si>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</si>
  <si>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</si>
  <si>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</si>
  <si>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</si>
  <si>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</si>
  <si>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</si>
  <si>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</si>
  <si>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</si>
  <si>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</si>
  <si>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</si>
  <si>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</si>
  <si>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</si>
  <si>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</si>
  <si>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</si>
  <si>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</si>
  <si>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</si>
  <si>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</si>
  <si>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</si>
  <si>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</si>
  <si>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</si>
  <si>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</si>
  <si>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</si>
  <si>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</si>
  <si>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</si>
  <si>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</si>
  <si>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</si>
  <si>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</si>
  <si>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</si>
  <si>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</si>
  <si>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</si>
  <si>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</si>
  <si>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</si>
  <si>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</si>
  <si>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</si>
  <si>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</si>
  <si>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</si>
  <si>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</si>
  <si>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</si>
  <si>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</si>
  <si>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</si>
  <si>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</si>
  <si>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</si>
  <si>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</si>
  <si>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</si>
  <si>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</si>
  <si>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</si>
  <si>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</si>
  <si>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</si>
  <si>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</si>
  <si>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</si>
  <si>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</si>
  <si>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</si>
  <si>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</si>
  <si>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</si>
  <si>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</si>
  <si>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</si>
  <si>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</si>
  <si>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</si>
  <si>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</si>
  <si>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</si>
  <si>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</si>
  <si>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</si>
  <si>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</si>
  <si>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</si>
  <si>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</si>
  <si>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</si>
  <si>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</si>
  <si>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</si>
  <si>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</si>
  <si>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</si>
  <si>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</si>
  <si>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</si>
  <si>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</si>
  <si>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</si>
  <si>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</si>
  <si>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</si>
  <si>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</si>
  <si>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</si>
  <si>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</si>
  <si>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</si>
  <si>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</si>
  <si>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</si>
  <si>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</si>
  <si>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</si>
  <si>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</si>
  <si>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</si>
  <si>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</si>
  <si>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</si>
  <si>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</si>
  <si>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</si>
  <si>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</si>
  <si>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</si>
  <si>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</si>
  <si>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</si>
  <si>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</si>
  <si>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</si>
  <si>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</si>
  <si>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</si>
  <si>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</si>
  <si>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</si>
  <si>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</si>
  <si>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</si>
  <si>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</si>
  <si>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</si>
  <si>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</si>
  <si>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</si>
  <si>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</si>
  <si>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</si>
  <si>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</si>
  <si>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</si>
  <si>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</si>
  <si>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</si>
  <si>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</si>
  <si>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</si>
  <si>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</si>
  <si>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</si>
  <si>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</si>
  <si>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</si>
  <si>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</si>
  <si>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</si>
  <si>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</si>
  <si>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</si>
  <si>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</si>
  <si>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</si>
  <si>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</si>
  <si>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</si>
  <si>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</si>
  <si>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</si>
  <si>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</si>
  <si>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</si>
  <si>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</si>
  <si>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</si>
  <si>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</si>
  <si>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</si>
  <si>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</si>
  <si>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</si>
  <si>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</si>
  <si>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</si>
  <si>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</si>
  <si>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</si>
  <si>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</si>
  <si>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</si>
  <si>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</si>
  <si>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</si>
  <si>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</si>
  <si>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</si>
  <si>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</si>
  <si>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</si>
  <si>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</si>
  <si>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</si>
  <si>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</si>
  <si>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</si>
  <si>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</si>
  <si>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</si>
  <si>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</si>
  <si>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</si>
  <si>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</si>
  <si>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</si>
  <si>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</si>
  <si>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</si>
  <si>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</si>
  <si>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</si>
  <si>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</si>
  <si>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</si>
  <si>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</si>
  <si>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</si>
  <si>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</si>
  <si>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</si>
  <si>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</si>
  <si>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</si>
  <si>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</si>
  <si>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</si>
  <si>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</si>
  <si>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</si>
  <si>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</si>
  <si>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</si>
  <si>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</si>
  <si>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</si>
  <si>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</si>
  <si>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</si>
  <si>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</si>
  <si>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</si>
  <si>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</si>
  <si>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</si>
  <si>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</si>
  <si>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</si>
  <si>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</si>
  <si>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</si>
  <si>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</si>
  <si>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</si>
  <si>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</si>
  <si>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</si>
  <si>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</si>
  <si>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</si>
  <si>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</si>
  <si>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</si>
  <si>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</si>
  <si>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</si>
  <si>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</si>
  <si>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</si>
  <si>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</si>
  <si>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</si>
  <si>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</si>
  <si>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</si>
  <si>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</si>
  <si>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</si>
  <si>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</si>
  <si>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</si>
  <si>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</si>
  <si>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</si>
  <si>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</si>
  <si>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</si>
  <si>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</si>
  <si>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</si>
  <si>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</si>
  <si>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</si>
  <si>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</si>
  <si>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</si>
  <si>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</si>
  <si>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</si>
  <si>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</si>
  <si>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</si>
  <si>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</si>
  <si>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</si>
  <si>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</si>
  <si>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</si>
  <si>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</si>
  <si>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</si>
  <si>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</si>
  <si>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</si>
  <si>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</si>
  <si>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</si>
  <si>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</si>
  <si>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</si>
  <si>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</si>
  <si>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</si>
  <si>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</si>
  <si>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</si>
  <si>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</si>
  <si>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</si>
  <si>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</si>
  <si>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</si>
  <si>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</si>
  <si>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</si>
  <si>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</si>
  <si>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</si>
  <si>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</si>
  <si>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</si>
  <si>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</si>
  <si>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</si>
  <si>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</si>
  <si>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</si>
  <si>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</si>
  <si>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</si>
  <si>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</si>
  <si>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</si>
  <si>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</si>
  <si>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</si>
  <si>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</si>
  <si>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</si>
  <si>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</si>
  <si>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</si>
  <si>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</si>
  <si>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</si>
  <si>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</si>
  <si>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</si>
  <si>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</si>
  <si>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</si>
  <si>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</si>
  <si>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</si>
  <si>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</si>
  <si>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</si>
  <si>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</si>
  <si>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</si>
  <si>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</si>
  <si>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</si>
  <si>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</si>
  <si>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</si>
  <si>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</si>
  <si>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</si>
  <si>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</si>
  <si>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</si>
  <si>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</si>
  <si>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</si>
  <si>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</si>
  <si>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</si>
  <si>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</si>
  <si>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</si>
  <si>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</si>
  <si>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</si>
  <si>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</si>
  <si>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</si>
  <si>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</si>
  <si>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</si>
  <si>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</si>
  <si>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</si>
  <si>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</si>
  <si>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</si>
  <si>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</si>
  <si>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</si>
  <si>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</si>
  <si>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</si>
  <si>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</si>
  <si>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</si>
  <si>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</si>
  <si>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</si>
  <si>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</si>
  <si>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</si>
  <si>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</si>
  <si>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</si>
  <si>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</si>
  <si>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</si>
  <si>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</si>
  <si>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</si>
  <si>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</si>
  <si>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</si>
  <si>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</si>
  <si>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</si>
  <si>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</si>
  <si>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</si>
  <si>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</si>
  <si>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</si>
  <si>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</si>
  <si>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</si>
  <si>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</si>
  <si>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</si>
  <si>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</si>
  <si>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</si>
  <si>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</si>
  <si>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</si>
  <si>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</si>
  <si>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</si>
  <si>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</si>
  <si>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</si>
  <si>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</si>
  <si>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</si>
  <si>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</si>
  <si>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</si>
  <si>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</si>
  <si>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</si>
  <si>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</si>
  <si>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</si>
  <si>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</si>
  <si>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</si>
  <si>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</si>
  <si>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</si>
  <si>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</si>
  <si>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</si>
  <si>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</si>
  <si>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</si>
  <si>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</si>
  <si>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</si>
  <si>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</si>
  <si>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</si>
  <si>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</si>
  <si>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</si>
  <si>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</si>
  <si>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</si>
  <si>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</si>
  <si>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</si>
  <si>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</si>
  <si>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</si>
  <si>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</si>
  <si>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</si>
  <si>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</si>
  <si>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</si>
  <si>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</si>
  <si>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</si>
  <si>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</si>
  <si>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</si>
  <si>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</si>
  <si>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</si>
  <si>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</si>
  <si>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</si>
  <si>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</si>
  <si>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</si>
  <si>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</si>
  <si>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</si>
  <si>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</si>
  <si>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</si>
  <si>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</si>
  <si>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</si>
  <si>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</si>
  <si>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</si>
  <si>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</si>
  <si>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</si>
  <si>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</si>
  <si>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</si>
  <si>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</si>
  <si>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</si>
  <si>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</si>
  <si>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</si>
  <si>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</si>
  <si>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</si>
  <si>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</si>
  <si>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</si>
  <si>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</si>
  <si>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</si>
  <si>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</si>
  <si>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</si>
  <si>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</si>
  <si>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</si>
  <si>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</si>
  <si>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</si>
  <si>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</si>
  <si>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</si>
  <si>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</si>
  <si>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</si>
  <si>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</si>
  <si>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</si>
  <si>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</si>
  <si>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</si>
  <si>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</si>
  <si>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</si>
  <si>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</si>
  <si>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</si>
  <si>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</si>
  <si>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</si>
  <si>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</si>
  <si>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</si>
  <si>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</si>
  <si>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</si>
  <si>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</si>
  <si>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</si>
  <si>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</si>
  <si>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</si>
  <si>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</si>
  <si>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</si>
  <si>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</si>
  <si>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</si>
  <si>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</si>
  <si>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</si>
  <si>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</si>
  <si>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</si>
  <si>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</si>
  <si>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</si>
  <si>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</si>
  <si>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</si>
  <si>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</si>
  <si>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</si>
  <si>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</si>
  <si>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</si>
  <si>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</si>
  <si>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</si>
  <si>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</si>
  <si>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</si>
  <si>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</si>
  <si>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</si>
  <si>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</si>
  <si>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</si>
  <si>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</si>
  <si>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</si>
  <si>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</si>
  <si>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</si>
  <si>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</si>
  <si>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</si>
  <si>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</si>
  <si>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</si>
  <si>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</si>
  <si>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</si>
  <si>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</si>
  <si>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</si>
  <si>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</si>
  <si>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</si>
  <si>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</si>
  <si>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</si>
  <si>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</si>
  <si>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</si>
  <si>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</si>
  <si>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</si>
  <si>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</si>
  <si>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</si>
  <si>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</si>
  <si>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</si>
  <si>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</si>
  <si>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</si>
  <si>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</si>
  <si>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</si>
  <si>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</si>
  <si>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</si>
  <si>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</si>
  <si>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</si>
  <si>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</si>
  <si>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</si>
  <si>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</si>
  <si>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</si>
  <si>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</si>
  <si>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</si>
  <si>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</si>
  <si>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</si>
  <si>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</si>
  <si>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</si>
  <si>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</si>
  <si>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</si>
  <si>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</si>
  <si>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</si>
  <si>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</si>
  <si>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</si>
  <si>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</si>
  <si>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</si>
  <si>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</si>
  <si>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</si>
  <si>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</si>
  <si>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</si>
  <si>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</si>
  <si>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</si>
  <si>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</si>
  <si>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</si>
  <si>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</si>
  <si>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</si>
  <si>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</si>
  <si>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</si>
  <si>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</si>
  <si>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</si>
  <si>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</si>
  <si>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</si>
  <si>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</si>
  <si>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</si>
  <si>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</si>
  <si>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</si>
  <si>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</si>
  <si>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</si>
  <si>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</si>
  <si>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</si>
  <si>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</si>
  <si>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</si>
  <si>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</si>
  <si>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</si>
  <si>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</si>
  <si>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</si>
  <si>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</si>
  <si>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</si>
  <si>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</si>
  <si>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</si>
  <si>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</si>
  <si>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</si>
  <si>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</si>
  <si>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</si>
  <si>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</si>
  <si>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</si>
  <si>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</si>
  <si>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</si>
  <si>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</si>
  <si>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</si>
  <si>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</si>
  <si>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</si>
  <si>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</si>
  <si>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</si>
  <si>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</si>
  <si>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</si>
  <si>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</si>
  <si>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</si>
  <si>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</si>
  <si>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</si>
  <si>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</si>
  <si>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</si>
  <si>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</si>
  <si>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</si>
  <si>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</si>
  <si>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</si>
  <si>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</si>
  <si>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</si>
  <si>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</si>
  <si>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</si>
  <si>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</si>
  <si>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</si>
  <si>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</si>
  <si>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</si>
  <si>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</si>
  <si>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</si>
  <si>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</si>
  <si>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</si>
  <si>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</si>
  <si>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</si>
  <si>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</si>
  <si>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</si>
  <si>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</si>
  <si>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</si>
  <si>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</si>
  <si>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</si>
  <si>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</si>
  <si>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</si>
  <si>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</si>
  <si>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</si>
  <si>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</si>
  <si>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</si>
  <si>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</si>
  <si>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</si>
  <si>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</si>
  <si>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</si>
  <si>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</si>
  <si>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</si>
  <si>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</si>
  <si>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</si>
  <si>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</si>
  <si>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</si>
  <si>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</si>
  <si>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</si>
  <si>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</si>
  <si>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</si>
  <si>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</si>
  <si>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</si>
  <si>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</si>
  <si>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</si>
  <si>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</si>
  <si>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</si>
  <si>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</si>
  <si>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</si>
  <si>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</si>
  <si>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</si>
  <si>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</si>
  <si>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</si>
  <si>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</si>
  <si>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</si>
  <si>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</si>
  <si>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</si>
  <si>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</si>
  <si>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</si>
  <si>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</si>
  <si>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</si>
  <si>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</si>
  <si>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</si>
  <si>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</si>
  <si>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</si>
  <si>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</si>
  <si>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</si>
  <si>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</si>
  <si>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</si>
  <si>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</si>
  <si>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</si>
  <si>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</si>
  <si>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</si>
  <si>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</si>
  <si>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</si>
  <si>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</si>
  <si>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</si>
  <si>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</si>
  <si>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</si>
  <si>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</si>
  <si>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</si>
  <si>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</si>
  <si>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</si>
  <si>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</si>
  <si>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</si>
  <si>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</si>
  <si>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</si>
  <si>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</si>
  <si>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</si>
  <si>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</si>
  <si>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</si>
  <si>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</si>
  <si>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</si>
  <si>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</si>
  <si>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</si>
  <si>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</si>
  <si>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</si>
  <si>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</si>
  <si>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</si>
  <si>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</si>
  <si>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</si>
  <si>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</si>
  <si>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</si>
  <si>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</si>
  <si>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</si>
  <si>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</si>
  <si>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</si>
  <si>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</si>
  <si>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</si>
  <si>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</si>
  <si>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</si>
  <si>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</si>
  <si>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</si>
  <si>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</si>
  <si>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</si>
  <si>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</si>
  <si>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</si>
  <si>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</si>
  <si>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</si>
  <si>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</si>
  <si>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</si>
  <si>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</si>
  <si>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</si>
  <si>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</si>
  <si>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</si>
  <si>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</si>
  <si>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</si>
  <si>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</si>
  <si>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</si>
  <si>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</si>
  <si>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</si>
  <si>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</si>
  <si>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</si>
  <si>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</si>
  <si>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</si>
  <si>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</si>
  <si>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</si>
  <si>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</si>
  <si>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</si>
  <si>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</si>
  <si>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</si>
  <si>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</si>
  <si>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</si>
  <si>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</si>
  <si>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</si>
  <si>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</si>
  <si>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</si>
  <si>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</si>
  <si>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</si>
  <si>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</si>
  <si>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</si>
  <si>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</si>
  <si>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</si>
  <si>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</si>
  <si>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</si>
  <si>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</si>
  <si>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</si>
  <si>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</si>
  <si>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</si>
  <si>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</si>
  <si>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</si>
  <si>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</si>
  <si>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</si>
  <si>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</si>
  <si>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</si>
  <si>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</si>
  <si>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</si>
  <si>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</si>
  <si>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</si>
  <si>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</si>
  <si>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</si>
  <si>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</si>
  <si>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</si>
  <si>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</si>
  <si>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</si>
  <si>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</si>
  <si>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</si>
  <si>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</si>
  <si>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</si>
  <si>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</si>
  <si>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</si>
  <si>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</si>
  <si>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</si>
  <si>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</si>
  <si>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</si>
  <si>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</si>
  <si>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</si>
  <si>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</si>
  <si>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</si>
  <si>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</si>
  <si>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</si>
  <si>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</si>
  <si>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</si>
  <si>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</si>
  <si>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</si>
  <si>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</si>
  <si>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</si>
  <si>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</si>
  <si>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</si>
  <si>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</si>
  <si>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</si>
  <si>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</si>
  <si>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</si>
  <si>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</si>
  <si>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</si>
  <si>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</si>
  <si>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</si>
  <si>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</si>
  <si>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</si>
  <si>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</si>
  <si>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</si>
  <si>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</si>
  <si>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</si>
  <si>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</si>
  <si>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</si>
  <si>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</si>
  <si>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</si>
  <si>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</si>
  <si>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</si>
  <si>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</si>
  <si>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</si>
  <si>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</si>
  <si>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</si>
  <si>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</si>
  <si>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</si>
  <si>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</si>
  <si>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</si>
  <si>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</si>
  <si>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</si>
  <si>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</si>
  <si>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</si>
  <si>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</si>
  <si>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</si>
  <si>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</si>
  <si>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</si>
  <si>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</si>
  <si>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</si>
  <si>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</si>
  <si>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</si>
  <si>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</si>
  <si>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</si>
  <si>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</si>
  <si>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</si>
  <si>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</si>
  <si>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</si>
  <si>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</si>
  <si>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</si>
  <si>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</si>
  <si>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</si>
  <si>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</si>
  <si>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</si>
  <si>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</si>
  <si>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</si>
  <si>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</si>
  <si>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</si>
  <si>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</si>
  <si>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</si>
  <si>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</si>
  <si>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</si>
  <si>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</si>
  <si>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</si>
  <si>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</si>
  <si>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</si>
  <si>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</si>
  <si>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</si>
  <si>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</si>
  <si>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</si>
  <si>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</si>
  <si>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</si>
  <si>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</si>
  <si>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</si>
  <si>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</si>
  <si>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</si>
  <si>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</si>
  <si>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</si>
  <si>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</si>
  <si>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</si>
  <si>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</si>
  <si>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</si>
  <si>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</si>
  <si>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</si>
  <si>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</si>
  <si>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</si>
  <si>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</si>
  <si>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</si>
  <si>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</si>
  <si>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</si>
  <si>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</si>
  <si>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</si>
  <si>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</si>
  <si>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</si>
  <si>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</si>
  <si>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</si>
  <si>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</si>
  <si>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</si>
  <si>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</si>
  <si>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</si>
  <si>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</si>
  <si>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</si>
  <si>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</si>
  <si>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</si>
  <si>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</si>
  <si>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</si>
  <si>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</si>
  <si>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</si>
  <si>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</si>
  <si>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</si>
  <si>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</si>
  <si>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</si>
  <si>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</si>
  <si>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</si>
  <si>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</si>
  <si>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</si>
  <si>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</si>
  <si>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</si>
  <si>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</si>
  <si>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</si>
  <si>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</si>
  <si>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</si>
  <si>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</si>
  <si>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</si>
  <si>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</si>
  <si>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</si>
  <si>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</si>
  <si>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</si>
  <si>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</si>
  <si>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</si>
  <si>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</si>
  <si>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</si>
  <si>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</si>
  <si>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</si>
  <si>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</si>
  <si>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</si>
  <si>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</si>
  <si>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</si>
  <si>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</si>
  <si>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</si>
  <si>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</si>
  <si>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</si>
  <si>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</si>
  <si>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</si>
  <si>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</si>
  <si>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</si>
  <si>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</si>
  <si>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</si>
  <si>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</si>
  <si>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</si>
  <si>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</si>
  <si>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</si>
  <si>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</si>
  <si>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</si>
  <si>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</si>
  <si>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</si>
  <si>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</si>
  <si>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</si>
  <si>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</si>
  <si>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</si>
  <si>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</si>
  <si>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</si>
  <si>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</si>
  <si>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</si>
  <si>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</si>
  <si>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</si>
  <si>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</si>
  <si>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</si>
  <si>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</si>
  <si>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</si>
  <si>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</si>
  <si>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</si>
  <si>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</si>
  <si>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</si>
  <si>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</si>
  <si>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</si>
  <si>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</si>
  <si>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</si>
  <si>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</si>
  <si>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</si>
  <si>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</si>
  <si>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</si>
  <si>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</si>
  <si>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</si>
  <si>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</si>
  <si>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</si>
  <si>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</si>
  <si>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</si>
  <si>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</si>
  <si>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</si>
  <si>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</si>
  <si>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</si>
  <si>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</si>
  <si>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</si>
  <si>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</si>
  <si>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</si>
  <si>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</si>
  <si>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</si>
  <si>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</si>
  <si>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</si>
  <si>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</si>
  <si>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</si>
  <si>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</si>
  <si>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</si>
  <si>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</si>
  <si>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</si>
  <si>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</si>
  <si>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</si>
  <si>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</si>
  <si>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</si>
  <si>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</si>
  <si>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</si>
  <si>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</si>
  <si>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</si>
  <si>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</si>
  <si>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</si>
  <si>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</si>
  <si>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</si>
  <si>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</si>
  <si>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</si>
  <si>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</si>
  <si>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</si>
  <si>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</si>
  <si>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</si>
  <si>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</si>
  <si>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</si>
  <si>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</si>
  <si>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</si>
  <si>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</si>
  <si>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</si>
  <si>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</si>
  <si>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</si>
  <si>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</si>
  <si>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</si>
  <si>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</si>
  <si>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</si>
  <si>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</si>
  <si>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</si>
  <si>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</si>
  <si>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</si>
  <si>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</si>
  <si>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</si>
  <si>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</si>
  <si>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</si>
  <si>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</si>
  <si>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</si>
  <si>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</si>
  <si>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</si>
  <si>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</si>
  <si>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</si>
  <si>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</si>
  <si>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</si>
  <si>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</si>
  <si>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</si>
  <si>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</si>
  <si>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</si>
  <si>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</si>
  <si>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</si>
  <si>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</si>
  <si>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</si>
  <si>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</si>
  <si>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</si>
  <si>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</si>
  <si>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</si>
  <si>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</si>
  <si>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</si>
  <si>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</si>
  <si>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</si>
  <si>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</si>
  <si>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</si>
  <si>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</si>
  <si>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</si>
  <si>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</si>
  <si>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</si>
  <si>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</si>
  <si>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</si>
  <si>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</si>
  <si>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</si>
  <si>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</si>
  <si>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</si>
  <si>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</si>
  <si>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</si>
  <si>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</si>
  <si>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</si>
  <si>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</si>
  <si>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</si>
  <si>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</si>
  <si>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</si>
  <si>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</si>
  <si>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</si>
  <si>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</si>
  <si>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</si>
  <si>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</si>
  <si>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</si>
  <si>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</si>
  <si>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</si>
  <si>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</si>
  <si>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</si>
  <si>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</si>
  <si>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</si>
  <si>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</si>
  <si>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</si>
  <si>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</si>
  <si>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</si>
  <si>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</si>
  <si>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</si>
  <si>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</si>
  <si>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</si>
  <si>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</si>
  <si>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</si>
  <si>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</si>
  <si>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</si>
  <si>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</si>
  <si>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</si>
  <si>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</si>
  <si>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</si>
  <si>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</si>
  <si>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</si>
  <si>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</si>
  <si>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</si>
  <si>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</si>
  <si>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</si>
  <si>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</si>
  <si>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</si>
  <si>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</si>
  <si>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</si>
  <si>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</si>
  <si>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</si>
  <si>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</si>
  <si>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</si>
  <si>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</si>
  <si>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</si>
  <si>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</si>
  <si>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</si>
  <si>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</si>
  <si>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</si>
  <si>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</si>
  <si>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</si>
  <si>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</si>
  <si>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</si>
  <si>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</si>
  <si>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</si>
  <si>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</si>
  <si>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</si>
  <si>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</si>
  <si>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</si>
  <si>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</si>
  <si>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</si>
  <si>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</si>
  <si>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</si>
  <si>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</si>
  <si>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</si>
  <si>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</si>
  <si>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</si>
  <si>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</si>
  <si>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</si>
  <si>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</si>
  <si>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</si>
  <si>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</si>
  <si>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</si>
  <si>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</si>
  <si>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</si>
  <si>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</si>
  <si>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</si>
  <si>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</si>
  <si>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</si>
  <si>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</si>
  <si>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</si>
  <si>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</si>
  <si>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</si>
  <si>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</si>
  <si>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</si>
  <si>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</si>
  <si>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</si>
  <si>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</si>
  <si>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</si>
  <si>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</si>
  <si>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</si>
  <si>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</si>
  <si>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</si>
  <si>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</si>
  <si>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</si>
  <si>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</si>
  <si>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</si>
  <si>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</si>
  <si>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</si>
  <si>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</si>
  <si>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</si>
  <si>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</si>
  <si>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</si>
  <si>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</si>
  <si>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</si>
  <si>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</si>
  <si>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</si>
  <si>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</si>
  <si>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</si>
  <si>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</si>
  <si>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</si>
  <si>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</si>
  <si>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</si>
  <si>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</si>
  <si>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</si>
  <si>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</si>
  <si>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</si>
  <si>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</si>
  <si>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</si>
  <si>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</si>
  <si>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</si>
  <si>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</si>
  <si>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</si>
  <si>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</si>
  <si>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</si>
  <si>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</si>
  <si>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</si>
  <si>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</si>
  <si>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</si>
  <si>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</si>
  <si>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</si>
  <si>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</si>
  <si>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</si>
  <si>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</si>
  <si>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</si>
  <si>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</si>
  <si>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</si>
  <si>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</si>
  <si>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</si>
  <si>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</si>
  <si>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</si>
  <si>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</si>
  <si>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</si>
  <si>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</si>
  <si>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</si>
  <si>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</si>
  <si>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</si>
  <si>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</si>
  <si>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</si>
  <si>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</si>
  <si>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</si>
  <si>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</si>
  <si>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</si>
  <si>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</si>
  <si>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</si>
  <si>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</si>
  <si>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</si>
  <si>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</si>
  <si>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</si>
  <si>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</si>
  <si>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</si>
  <si>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</si>
  <si>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</si>
  <si>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</si>
  <si>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</si>
  <si>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</si>
  <si>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</si>
  <si>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</si>
  <si>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</si>
  <si>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</si>
  <si>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</si>
  <si>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</si>
  <si>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</si>
  <si>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</si>
  <si>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</si>
  <si>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</si>
  <si>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</si>
  <si>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</si>
  <si>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</si>
  <si>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</si>
  <si>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</si>
  <si>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</si>
  <si>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</si>
  <si>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</si>
  <si>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</si>
  <si>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</si>
  <si>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</si>
  <si>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</si>
  <si>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</si>
  <si>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</si>
  <si>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</si>
  <si>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</si>
  <si>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</si>
  <si>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</si>
  <si>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</si>
  <si>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</si>
  <si>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</si>
  <si>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</si>
  <si>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</si>
  <si>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</si>
  <si>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</si>
  <si>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</si>
  <si>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</si>
  <si>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</si>
  <si>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</si>
  <si>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</si>
  <si>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</si>
  <si>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</si>
  <si>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</si>
  <si>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</si>
  <si>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</si>
  <si>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</si>
  <si>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</si>
  <si>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</si>
  <si>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</si>
  <si>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</si>
  <si>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</si>
  <si>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</si>
  <si>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</si>
  <si>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</si>
  <si>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</si>
  <si>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</si>
  <si>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</si>
  <si>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</si>
  <si>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</si>
  <si>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</si>
  <si>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</si>
  <si>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</si>
  <si>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</si>
  <si>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</si>
  <si>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</si>
  <si>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</si>
  <si>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</si>
  <si>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</si>
  <si>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</si>
  <si>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</si>
  <si>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</si>
  <si>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</si>
  <si>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</si>
  <si>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</si>
  <si>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</si>
  <si>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</si>
  <si>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</si>
  <si>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</si>
  <si>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</si>
  <si>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</si>
  <si>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</si>
  <si>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</si>
  <si>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</si>
  <si>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</si>
  <si>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</si>
  <si>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</si>
  <si>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</si>
  <si>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</si>
  <si>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</si>
  <si>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</si>
  <si>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</si>
  <si>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</si>
  <si>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</si>
  <si>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</si>
  <si>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</si>
  <si>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</si>
  <si>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</si>
  <si>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</si>
  <si>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</si>
  <si>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</si>
  <si>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</si>
  <si>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</si>
  <si>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</si>
  <si>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</si>
  <si>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</si>
  <si>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</si>
  <si>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</si>
  <si>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</si>
  <si>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</si>
  <si>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</si>
  <si>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</si>
  <si>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</si>
  <si>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</si>
  <si>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</si>
  <si>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</si>
  <si>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</si>
  <si>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</si>
  <si>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</si>
  <si>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</si>
  <si>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</si>
  <si>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</si>
  <si>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</si>
  <si>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</si>
  <si>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</si>
  <si>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</si>
  <si>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</si>
  <si>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</si>
  <si>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</si>
  <si>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</si>
  <si>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</si>
  <si>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</si>
  <si>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</si>
  <si>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</si>
  <si>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</si>
  <si>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</si>
  <si>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</si>
  <si>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</si>
  <si>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</si>
  <si>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</si>
  <si>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</si>
  <si>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</si>
  <si>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</si>
  <si>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</si>
  <si>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</si>
  <si>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</si>
  <si>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</si>
  <si>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</si>
  <si>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</si>
  <si>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</si>
  <si>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</si>
  <si>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</si>
  <si>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</si>
  <si>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</si>
  <si>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</si>
  <si>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</si>
  <si>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</si>
  <si>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</si>
  <si>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</si>
  <si>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</si>
  <si>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</si>
  <si>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</si>
  <si>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</si>
  <si>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</si>
  <si>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</si>
  <si>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</si>
  <si>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</si>
  <si>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</si>
  <si>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</si>
  <si>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</si>
  <si>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</si>
  <si>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</si>
  <si>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</si>
  <si>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</si>
  <si>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</si>
  <si>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</si>
  <si>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</si>
  <si>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</si>
  <si>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</si>
  <si>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</si>
  <si>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</si>
  <si>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</si>
  <si>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</si>
  <si>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</si>
  <si>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</si>
  <si>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</si>
  <si>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</si>
  <si>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</si>
  <si>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</si>
  <si>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</si>
  <si>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</si>
  <si>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</si>
  <si>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</si>
  <si>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</si>
  <si>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</si>
  <si>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</si>
  <si>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</si>
  <si>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</si>
  <si>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</si>
  <si>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</si>
  <si>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</si>
  <si>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</si>
  <si>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</si>
  <si>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</si>
  <si>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</si>
  <si>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</si>
  <si>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</si>
  <si>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</si>
  <si>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</si>
  <si>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</si>
  <si>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</si>
  <si>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</si>
  <si>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</si>
  <si>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</si>
  <si>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</si>
  <si>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</si>
  <si>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</si>
  <si>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</si>
  <si>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</si>
  <si>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</si>
  <si>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</si>
  <si>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</si>
  <si>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</si>
  <si>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</si>
  <si>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</si>
  <si>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</si>
  <si>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</si>
  <si>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</si>
  <si>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</si>
  <si>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</si>
  <si>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</si>
  <si>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</si>
  <si>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</si>
  <si>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</si>
  <si>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</si>
  <si>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</si>
  <si>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</si>
  <si>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</si>
  <si>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</si>
  <si>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</si>
  <si>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</si>
  <si>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</si>
  <si>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</si>
  <si>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</si>
  <si>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</si>
  <si>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</si>
  <si>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</si>
  <si>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</si>
  <si>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</si>
  <si>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</si>
  <si>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</si>
  <si>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</si>
  <si>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</si>
  <si>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</si>
  <si>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</si>
  <si>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</si>
  <si>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</si>
  <si>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</si>
  <si>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</si>
  <si>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</si>
  <si>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</si>
  <si>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</si>
  <si>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</si>
  <si>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</si>
  <si>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</si>
  <si>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</si>
  <si>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</si>
  <si>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</si>
  <si>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</si>
  <si>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</si>
  <si>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</si>
  <si>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</si>
  <si>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</si>
  <si>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</si>
  <si>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</si>
  <si>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</si>
  <si>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</si>
  <si>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</si>
  <si>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</si>
  <si>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</si>
  <si>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</si>
  <si>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</si>
  <si>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</si>
  <si>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</si>
  <si>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</si>
  <si>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</si>
  <si>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</si>
  <si>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</si>
  <si>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</si>
  <si>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</si>
  <si>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</si>
  <si>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</si>
  <si>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</si>
  <si>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</si>
  <si>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</si>
  <si>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</si>
  <si>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</si>
  <si>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</si>
  <si>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</si>
  <si>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</si>
  <si>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</si>
  <si>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</si>
  <si>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</si>
  <si>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</si>
  <si>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</si>
  <si>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</si>
  <si>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</si>
  <si>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</si>
  <si>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</si>
  <si>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</si>
  <si>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</si>
  <si>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</si>
  <si>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</si>
  <si>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</si>
  <si>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</si>
  <si>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</si>
  <si>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</si>
  <si>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</si>
  <si>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</si>
  <si>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</si>
  <si>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</si>
  <si>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</si>
  <si>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</si>
  <si>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</si>
  <si>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</si>
  <si>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</si>
  <si>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</si>
  <si>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</si>
  <si>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</si>
  <si>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</si>
  <si>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</si>
  <si>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</si>
  <si>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</si>
  <si>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</si>
  <si>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</si>
  <si>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</si>
  <si>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</si>
  <si>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</si>
  <si>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</si>
  <si>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</si>
  <si>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</si>
  <si>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</si>
  <si>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</si>
  <si>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</si>
  <si>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</si>
  <si>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</si>
  <si>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</si>
  <si>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</si>
  <si>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</si>
  <si>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</si>
  <si>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</si>
  <si>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</si>
  <si>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</si>
  <si>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</si>
  <si>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</si>
  <si>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</si>
  <si>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</si>
  <si>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</si>
  <si>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</si>
  <si>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</si>
  <si>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</si>
  <si>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</si>
  <si>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</si>
  <si>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</si>
  <si>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</si>
  <si>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</si>
  <si>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</si>
  <si>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</si>
  <si>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</si>
  <si>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</si>
  <si>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</si>
  <si>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</si>
  <si>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</si>
  <si>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</si>
  <si>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</si>
  <si>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</si>
  <si>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</si>
  <si>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</si>
  <si>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</si>
  <si>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</si>
  <si>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</si>
  <si>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</si>
  <si>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</si>
  <si>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</si>
  <si>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</si>
  <si>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</si>
  <si>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</si>
  <si>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</si>
  <si>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</si>
  <si>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</si>
  <si>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</si>
  <si>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</si>
  <si>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</si>
  <si>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</si>
  <si>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</si>
  <si>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</si>
  <si>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</si>
  <si>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</si>
  <si>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</si>
  <si>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</si>
  <si>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</si>
  <si>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</si>
  <si>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</si>
  <si>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</si>
  <si>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</si>
  <si>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</si>
  <si>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</si>
  <si>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</si>
  <si>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</si>
  <si>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</si>
  <si>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</si>
  <si>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</si>
  <si>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</si>
  <si>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</si>
  <si>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</si>
  <si>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</si>
  <si>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</si>
  <si>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</si>
  <si>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</si>
  <si>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</si>
  <si>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</si>
  <si>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</si>
  <si>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</si>
  <si>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</si>
  <si>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</si>
  <si>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</si>
  <si>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</si>
  <si>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</si>
  <si>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</si>
  <si>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</si>
  <si>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</si>
  <si>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</si>
  <si>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</si>
  <si>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</si>
  <si>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</si>
  <si>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</si>
  <si>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</si>
  <si>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</si>
  <si>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</si>
  <si>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</si>
  <si>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</si>
  <si>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</si>
  <si>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</si>
  <si>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</si>
  <si>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</si>
  <si>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</si>
  <si>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</si>
  <si>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</si>
  <si>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</si>
  <si>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</si>
  <si>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</si>
  <si>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</si>
  <si>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</si>
  <si>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</si>
  <si>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</si>
  <si>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</si>
  <si>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</si>
  <si>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</si>
  <si>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</si>
  <si>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</si>
  <si>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</si>
  <si>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</si>
  <si>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</si>
  <si>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</si>
  <si>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</si>
  <si>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</si>
  <si>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</si>
  <si>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</si>
  <si>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</si>
  <si>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</si>
  <si>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</si>
  <si>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</si>
  <si>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</si>
  <si>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</si>
  <si>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</si>
  <si>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</si>
  <si>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</si>
  <si>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</si>
  <si>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</si>
  <si>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</si>
  <si>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</si>
  <si>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</si>
  <si>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</si>
  <si>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</si>
  <si>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</si>
  <si>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</si>
  <si>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</si>
  <si>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</si>
  <si>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</si>
  <si>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</si>
  <si>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</si>
  <si>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</si>
  <si>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</si>
  <si>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</si>
  <si>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</si>
  <si>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</si>
  <si>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</si>
  <si>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</si>
  <si>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</si>
  <si>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</si>
  <si>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</si>
  <si>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</si>
  <si>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</si>
  <si>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</si>
  <si>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</si>
  <si>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</si>
  <si>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</si>
  <si>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</si>
  <si>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</si>
  <si>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</si>
  <si>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</si>
  <si>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</si>
  <si>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</si>
  <si>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</si>
  <si>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</si>
  <si>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</si>
  <si>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</si>
  <si>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</si>
  <si>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</si>
  <si>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</si>
  <si>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</si>
  <si>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</si>
  <si>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</si>
  <si>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</si>
  <si>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</si>
  <si>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</si>
  <si>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</si>
  <si>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</si>
  <si>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</si>
  <si>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</si>
  <si>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</si>
  <si>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</si>
  <si>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</si>
  <si>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</si>
  <si>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</si>
  <si>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</si>
  <si>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</si>
  <si>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</si>
  <si>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</si>
  <si>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</si>
  <si>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</si>
  <si>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</si>
  <si>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</si>
  <si>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</si>
  <si>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</si>
  <si>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</si>
  <si>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</si>
  <si>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</si>
  <si>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</si>
  <si>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</si>
  <si>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</si>
  <si>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</si>
  <si>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</si>
  <si>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</si>
  <si>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</si>
  <si>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</si>
  <si>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</si>
  <si>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</si>
  <si>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</si>
  <si>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</si>
  <si>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</si>
  <si>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</si>
  <si>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</si>
  <si>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</si>
  <si>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</si>
  <si>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</si>
  <si>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</si>
  <si>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</si>
  <si>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</si>
  <si>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</si>
  <si>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</si>
  <si>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</si>
  <si>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</si>
  <si>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</si>
  <si>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</si>
  <si>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</si>
  <si>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</si>
  <si>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</si>
  <si>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</si>
  <si>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</si>
  <si>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</si>
  <si>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</si>
  <si>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</si>
  <si>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</si>
  <si>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</si>
  <si>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</si>
  <si>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</si>
  <si>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</si>
  <si>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</si>
  <si>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</si>
  <si>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</si>
  <si>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</si>
  <si>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</si>
  <si>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</si>
  <si>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</si>
  <si>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</si>
  <si>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</si>
  <si>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</si>
  <si>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</si>
  <si>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</si>
  <si>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</si>
  <si>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</si>
  <si>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</si>
  <si>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</si>
  <si>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</si>
  <si>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</si>
  <si>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</si>
  <si>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</si>
  <si>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</si>
  <si>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</si>
  <si>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</si>
  <si>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</si>
  <si>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</si>
  <si>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</si>
  <si>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</si>
  <si>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</si>
  <si>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</si>
  <si>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</si>
  <si>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</si>
  <si>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</si>
  <si>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</si>
  <si>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</si>
  <si>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</si>
  <si>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</si>
  <si>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</si>
  <si>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</si>
  <si>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</si>
  <si>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</si>
  <si>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</si>
  <si>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</si>
  <si>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</si>
  <si>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</si>
  <si>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</si>
  <si>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</si>
  <si>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</si>
  <si>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</si>
  <si>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</si>
  <si>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</si>
  <si>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</si>
  <si>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</si>
  <si>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</si>
  <si>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</si>
  <si>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</si>
  <si>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</si>
  <si>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</si>
  <si>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</si>
  <si>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</si>
  <si>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</si>
  <si>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</si>
  <si>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</si>
  <si>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</si>
  <si>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</si>
  <si>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</si>
  <si>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</si>
  <si>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</si>
  <si>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</si>
  <si>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</si>
  <si>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</si>
  <si>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</si>
  <si>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</si>
  <si>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</si>
  <si>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</si>
  <si>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</si>
  <si>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</si>
  <si>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</si>
  <si>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</si>
  <si>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</si>
  <si>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</si>
  <si>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</si>
  <si>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</si>
  <si>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</si>
  <si>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</si>
  <si>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</si>
  <si>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</si>
  <si>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</si>
  <si>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</si>
  <si>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</si>
  <si>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</si>
  <si>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</si>
  <si>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</si>
  <si>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</si>
  <si>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</si>
  <si>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</si>
  <si>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</si>
  <si>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</si>
  <si>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</si>
  <si>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</si>
  <si>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</si>
  <si>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</si>
  <si>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</si>
  <si>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</si>
  <si>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</si>
  <si>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</si>
  <si>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</si>
  <si>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</si>
  <si>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</si>
  <si>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</si>
  <si>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</si>
  <si>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</si>
  <si>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</si>
  <si>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</si>
  <si>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</si>
  <si>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</si>
  <si>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</si>
  <si>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</si>
  <si>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</si>
  <si>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</si>
  <si>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</si>
  <si>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</si>
  <si>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</si>
  <si>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</si>
  <si>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</si>
  <si>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</si>
  <si>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</si>
  <si>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</si>
  <si>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</si>
  <si>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</si>
  <si>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</si>
  <si>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</si>
  <si>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</si>
  <si>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</si>
  <si>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</si>
  <si>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</si>
  <si>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</si>
  <si>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</si>
  <si>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</si>
  <si>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</si>
  <si>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</si>
  <si>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</si>
  <si>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</si>
  <si>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</si>
  <si>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</si>
  <si>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</si>
  <si>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</si>
  <si>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</si>
  <si>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</si>
  <si>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</si>
  <si>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</si>
  <si>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</si>
  <si>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</si>
  <si>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</si>
  <si>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</si>
  <si>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</si>
  <si>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</si>
  <si>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</si>
  <si>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</si>
  <si>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</si>
  <si>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</si>
  <si>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</si>
  <si>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</si>
  <si>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</si>
  <si>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</si>
  <si>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</si>
  <si>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</si>
  <si>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</si>
  <si>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</si>
  <si>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</si>
  <si>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</si>
  <si>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</si>
  <si>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</si>
  <si>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</si>
  <si>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</si>
  <si>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</si>
  <si>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</si>
  <si>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</si>
  <si>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</si>
  <si>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</si>
  <si>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</si>
  <si>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</si>
  <si>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</si>
  <si>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</si>
  <si>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</si>
  <si>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</si>
  <si>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</si>
  <si>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</si>
  <si>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</si>
  <si>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</si>
  <si>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</si>
  <si>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</si>
  <si>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</si>
  <si>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</si>
  <si>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</si>
  <si>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</si>
  <si>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</si>
  <si>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</si>
  <si>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</si>
  <si>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</si>
  <si>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</si>
  <si>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</si>
  <si>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</si>
  <si>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</si>
  <si>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</si>
  <si>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</si>
  <si>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</si>
  <si>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</si>
  <si>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</si>
  <si>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</si>
  <si>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</si>
  <si>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</si>
  <si>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</si>
  <si>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</si>
  <si>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</si>
  <si>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</si>
  <si>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</si>
  <si>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</si>
  <si>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</si>
  <si>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</si>
  <si>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</si>
  <si>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</si>
  <si>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</si>
  <si>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</si>
  <si>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</si>
  <si>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</si>
  <si>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</si>
  <si>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</si>
  <si>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</si>
  <si>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</si>
  <si>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</si>
  <si>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</si>
  <si>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</si>
  <si>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</si>
  <si>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</si>
  <si>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</si>
  <si>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</si>
  <si>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</si>
  <si>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</si>
  <si>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</si>
  <si>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</si>
  <si>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</si>
  <si>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</si>
  <si>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</si>
  <si>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</si>
  <si>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</si>
  <si>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</si>
  <si>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</si>
  <si>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</si>
  <si>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</si>
  <si>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</si>
  <si>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</si>
  <si>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</si>
  <si>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</si>
  <si>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</si>
  <si>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</si>
  <si>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</si>
  <si>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</si>
  <si>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</si>
  <si>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</si>
  <si>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</si>
  <si>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</si>
  <si>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</si>
  <si>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</si>
  <si>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</si>
  <si>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</si>
  <si>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</si>
  <si>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</si>
  <si>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</si>
  <si>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</si>
  <si>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</si>
  <si>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</si>
  <si>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</si>
  <si>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</si>
  <si>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</si>
  <si>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</si>
  <si>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</si>
  <si>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</si>
  <si>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</si>
  <si>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</si>
  <si>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</si>
  <si>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</si>
  <si>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</si>
  <si>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</si>
  <si>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</si>
  <si>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</si>
  <si>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</si>
  <si>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</si>
  <si>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</si>
  <si>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</si>
  <si>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</si>
  <si>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</si>
  <si>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</si>
  <si>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</si>
  <si>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</si>
  <si>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</si>
  <si>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</si>
  <si>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</si>
  <si>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</si>
  <si>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</si>
  <si>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</si>
  <si>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</si>
  <si>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</si>
  <si>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</si>
  <si>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</si>
  <si>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</si>
  <si>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</si>
  <si>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</si>
  <si>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</si>
  <si>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</si>
  <si>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</si>
  <si>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</si>
  <si>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</si>
  <si>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</si>
  <si>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</si>
  <si>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</si>
  <si>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</si>
  <si>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</si>
  <si>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</si>
  <si>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</si>
  <si>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</si>
  <si>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</si>
  <si>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</si>
  <si>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</si>
  <si>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</si>
  <si>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</si>
  <si>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</si>
  <si>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</si>
  <si>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</si>
  <si>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</si>
  <si>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</si>
  <si>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</si>
  <si>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</si>
  <si>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</si>
  <si>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</si>
  <si>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</si>
  <si>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</si>
  <si>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</si>
  <si>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</si>
  <si>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</si>
  <si>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</si>
  <si>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</si>
  <si>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</si>
  <si>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</si>
  <si>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</si>
  <si>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</si>
  <si>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</si>
  <si>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</si>
  <si>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</si>
  <si>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</si>
  <si>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</si>
  <si>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</si>
  <si>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</si>
  <si>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</si>
  <si>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</si>
  <si>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</si>
  <si>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</si>
  <si>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</si>
  <si>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</si>
  <si>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</si>
  <si>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</si>
  <si>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</si>
  <si>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</si>
  <si>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</si>
  <si>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</si>
  <si>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</si>
  <si>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</si>
  <si>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</si>
  <si>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</si>
  <si>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</si>
  <si>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</si>
  <si>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</si>
  <si>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</si>
  <si>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</si>
  <si>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</si>
  <si>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</si>
  <si>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</si>
  <si>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</si>
  <si>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</si>
  <si>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</si>
  <si>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</si>
  <si>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</si>
  <si>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</si>
  <si>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</si>
  <si>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</si>
  <si>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</si>
  <si>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</si>
  <si>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</si>
  <si>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</si>
  <si>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</si>
  <si>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</si>
  <si>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</si>
  <si>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</si>
  <si>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</si>
  <si>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</si>
  <si>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</si>
  <si>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</si>
  <si>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</si>
  <si>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</si>
  <si>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</si>
  <si>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</si>
  <si>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</si>
  <si>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</si>
  <si>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</si>
  <si>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</si>
  <si>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</si>
  <si>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</si>
  <si>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</si>
  <si>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</si>
  <si>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</si>
  <si>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</si>
  <si>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</si>
  <si>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</si>
  <si>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</si>
  <si>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</si>
  <si>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</si>
  <si>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</si>
  <si>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</si>
  <si>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</si>
  <si>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</si>
  <si>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</si>
  <si>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</si>
  <si>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</si>
  <si>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</si>
  <si>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</si>
  <si>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</si>
  <si>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</si>
  <si>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</si>
  <si>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</si>
  <si>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</si>
  <si>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</si>
  <si>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</si>
  <si>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</si>
  <si>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</si>
  <si>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</si>
  <si>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</si>
  <si>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</si>
  <si>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</si>
  <si>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</si>
  <si>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</si>
  <si>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</si>
  <si>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</si>
  <si>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</si>
  <si>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</si>
  <si>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</si>
  <si>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</si>
  <si>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</si>
  <si>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</si>
  <si>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</si>
  <si>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</si>
  <si>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</si>
  <si>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</si>
  <si>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</si>
  <si>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</si>
  <si>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</si>
  <si>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</si>
  <si>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</si>
  <si>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</si>
  <si>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</si>
  <si>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</si>
  <si>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</si>
  <si>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</si>
  <si>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</si>
  <si>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</si>
  <si>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</si>
  <si>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</si>
  <si>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</si>
  <si>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</si>
  <si>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</si>
  <si>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</si>
  <si>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</si>
  <si>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</si>
  <si>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</si>
  <si>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</si>
  <si>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</si>
  <si>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</si>
  <si>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</si>
  <si>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</si>
  <si>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</si>
  <si>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</si>
  <si>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</si>
  <si>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</si>
  <si>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</si>
  <si>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</si>
  <si>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</si>
  <si>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</si>
  <si>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</si>
  <si>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</si>
  <si>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</si>
  <si>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</si>
  <si>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</si>
  <si>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</si>
  <si>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</si>
  <si>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</si>
  <si>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</si>
  <si>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</si>
  <si>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</si>
  <si>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</si>
  <si>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</si>
  <si>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</si>
  <si>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</si>
  <si>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</si>
  <si>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</si>
  <si>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</si>
  <si>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</si>
  <si>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</si>
  <si>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</si>
  <si>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</si>
  <si>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</si>
  <si>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</si>
  <si>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</si>
  <si>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</si>
  <si>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</si>
  <si>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</si>
  <si>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</si>
  <si>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</si>
  <si>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</si>
  <si>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</si>
  <si>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</si>
  <si>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</si>
  <si>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</si>
  <si>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</si>
  <si>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</si>
  <si>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</si>
  <si>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</si>
  <si>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</si>
  <si>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</si>
  <si>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</si>
  <si>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</si>
  <si>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</si>
  <si>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</si>
  <si>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</si>
  <si>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</si>
  <si>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</si>
  <si>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</si>
  <si>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</si>
  <si>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</si>
  <si>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</si>
  <si>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</si>
  <si>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</si>
  <si>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</si>
  <si>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</si>
  <si>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</si>
  <si>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</si>
  <si>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</si>
  <si>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</si>
  <si>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</si>
  <si>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</si>
  <si>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</si>
  <si>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</si>
  <si>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</si>
  <si>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</si>
  <si>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</si>
  <si>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</si>
  <si>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</si>
  <si>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</si>
  <si>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</si>
  <si>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</si>
  <si>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</si>
  <si>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</si>
  <si>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</si>
  <si>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</si>
  <si>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</si>
  <si>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</si>
  <si>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</si>
  <si>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</si>
  <si>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</si>
  <si>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</si>
  <si>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</si>
  <si>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</si>
  <si>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</si>
  <si>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</si>
  <si>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</si>
  <si>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</si>
  <si>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</si>
  <si>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</si>
  <si>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</si>
  <si>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</si>
  <si>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</si>
  <si>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</si>
  <si>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</si>
  <si>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</si>
  <si>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</si>
  <si>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</si>
  <si>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</si>
  <si>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</si>
  <si>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</si>
  <si>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</si>
  <si>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</si>
  <si>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</si>
  <si>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</si>
  <si>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</si>
  <si>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</si>
  <si>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</si>
  <si>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</si>
  <si>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</si>
  <si>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</si>
  <si>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</si>
  <si>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</si>
  <si>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</si>
  <si>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</si>
  <si>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</si>
  <si>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</si>
  <si>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</si>
  <si>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</si>
  <si>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</si>
  <si>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</si>
  <si>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</si>
  <si>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</si>
  <si>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</si>
  <si>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</si>
  <si>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</si>
  <si>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</si>
  <si>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</si>
  <si>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</si>
  <si>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</si>
  <si>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</si>
  <si>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</si>
  <si>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</si>
  <si>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</si>
  <si>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</si>
  <si>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</si>
  <si>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</si>
  <si>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</si>
  <si>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</si>
  <si>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</si>
  <si>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</si>
  <si>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</si>
  <si>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</si>
  <si>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</si>
  <si>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</si>
  <si>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</si>
  <si>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</si>
  <si>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</si>
  <si>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</si>
  <si>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</si>
  <si>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</si>
  <si>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</si>
  <si>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</si>
  <si>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</si>
  <si>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</si>
  <si>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</si>
  <si>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</si>
  <si>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</si>
  <si>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</si>
  <si>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</si>
  <si>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</si>
  <si>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</si>
  <si>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</si>
  <si>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</si>
  <si>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</si>
  <si>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</si>
  <si>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</si>
  <si>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</si>
  <si>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</si>
  <si>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</si>
  <si>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</si>
  <si>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</si>
  <si>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</si>
  <si>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</si>
  <si>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</si>
  <si>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</si>
  <si>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</si>
  <si>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</si>
  <si>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</si>
  <si>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</si>
  <si>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</si>
  <si>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</si>
  <si>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</si>
  <si>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</si>
  <si>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</si>
  <si>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</si>
  <si>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</si>
  <si>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</si>
  <si>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</si>
  <si>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</si>
  <si>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</si>
  <si>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</si>
  <si>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</si>
  <si>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</si>
  <si>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</si>
  <si>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</si>
  <si>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</si>
  <si>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</si>
  <si>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</si>
  <si>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</si>
  <si>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</si>
  <si>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</si>
  <si>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</si>
  <si>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</si>
  <si>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</si>
  <si>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</si>
  <si>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</si>
  <si>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</si>
  <si>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</si>
  <si>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</si>
  <si>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</si>
  <si>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</si>
  <si>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</si>
  <si>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</si>
  <si>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</si>
  <si>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</si>
  <si>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</si>
  <si>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</si>
  <si>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</si>
  <si>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</si>
  <si>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</si>
  <si>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</si>
  <si>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</si>
  <si>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</si>
  <si>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</si>
  <si>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</si>
  <si>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</si>
  <si>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</si>
  <si>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</si>
  <si>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</si>
  <si>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</si>
  <si>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</si>
  <si>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</si>
  <si>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</si>
  <si>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</si>
  <si>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</si>
  <si>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</si>
  <si>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</si>
  <si>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</si>
  <si>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</si>
  <si>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</si>
  <si>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</si>
  <si>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</si>
  <si>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</si>
  <si>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</si>
  <si>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</si>
  <si>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</si>
  <si>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</si>
  <si>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</si>
  <si>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</si>
  <si>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</si>
  <si>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</si>
  <si>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</si>
  <si>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</si>
  <si>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</si>
  <si>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</si>
  <si>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</si>
  <si>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</si>
  <si>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</si>
  <si>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</si>
  <si>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</si>
  <si>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</si>
  <si>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</si>
  <si>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</si>
  <si>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</si>
  <si>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</si>
  <si>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</si>
  <si>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</si>
  <si>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</si>
  <si>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</si>
  <si>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</si>
  <si>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</si>
  <si>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</si>
  <si>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</si>
  <si>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</si>
  <si>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</si>
  <si>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</si>
  <si>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</si>
  <si>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</si>
  <si>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</si>
  <si>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</si>
  <si>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</si>
  <si>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</si>
  <si>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</si>
  <si>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</si>
  <si>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</si>
  <si>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</si>
  <si>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</si>
  <si>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</si>
  <si>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</si>
  <si>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</si>
  <si>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</si>
  <si>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</si>
  <si>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</si>
  <si>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</si>
  <si>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</si>
  <si>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</si>
  <si>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</si>
  <si>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</si>
  <si>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</si>
  <si>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</si>
  <si>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</si>
  <si>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</si>
  <si>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</si>
  <si>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</si>
  <si>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</si>
  <si>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</si>
  <si>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</si>
  <si>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</si>
  <si>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</si>
  <si>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</si>
  <si>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</si>
  <si>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</si>
  <si>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</si>
  <si>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</si>
  <si>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</si>
  <si>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</si>
  <si>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</si>
  <si>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</si>
  <si>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</si>
  <si>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</si>
  <si>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</si>
  <si>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</si>
  <si>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</si>
  <si>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</si>
  <si>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</si>
  <si>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</si>
  <si>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</si>
  <si>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</si>
  <si>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</si>
  <si>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</si>
  <si>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</si>
  <si>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</si>
  <si>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</si>
  <si>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</si>
  <si>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</si>
  <si>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</si>
  <si>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</si>
  <si>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</si>
  <si>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</si>
  <si>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</si>
  <si>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</si>
  <si>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</si>
  <si>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</si>
  <si>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</si>
  <si>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</si>
  <si>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</si>
  <si>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</si>
  <si>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</si>
  <si>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</si>
  <si>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</si>
  <si>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</si>
  <si>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</si>
  <si>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</si>
  <si>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</si>
  <si>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</si>
  <si>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</si>
  <si>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</si>
  <si>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</si>
  <si>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</si>
  <si>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</si>
  <si>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</si>
  <si>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</si>
  <si>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</si>
  <si>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</si>
  <si>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</si>
  <si>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</si>
  <si>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</si>
  <si>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</si>
  <si>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</si>
  <si>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</si>
  <si>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</si>
  <si>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</si>
  <si>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</si>
  <si>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</si>
  <si>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</si>
  <si>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</si>
  <si>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</si>
  <si>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</si>
  <si>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</si>
  <si>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</si>
  <si>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</si>
  <si>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</si>
  <si>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</si>
  <si>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</si>
  <si>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</si>
  <si>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</si>
  <si>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</si>
  <si>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</si>
  <si>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</si>
  <si>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</si>
  <si>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</si>
  <si>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</si>
  <si>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</si>
  <si>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</si>
  <si>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</si>
  <si>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</si>
  <si>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</si>
  <si>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</si>
  <si>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</si>
  <si>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</si>
  <si>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</si>
  <si>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</si>
  <si>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</si>
  <si>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</si>
  <si>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</si>
  <si>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</si>
  <si>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</si>
  <si>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</si>
  <si>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</si>
  <si>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</si>
  <si>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</si>
  <si>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</si>
  <si>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</si>
  <si>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</si>
  <si>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</si>
  <si>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</si>
  <si>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</si>
  <si>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</si>
  <si>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</si>
  <si>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</si>
  <si>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</si>
  <si>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</si>
  <si>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</si>
  <si>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</si>
  <si>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</si>
  <si>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</si>
  <si>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</si>
  <si>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</si>
  <si>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</si>
  <si>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</si>
  <si>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</si>
  <si>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</si>
  <si>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</si>
  <si>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</si>
  <si>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</si>
  <si>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</si>
  <si>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</si>
  <si>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</si>
  <si>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</si>
  <si>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</si>
  <si>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</si>
  <si>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</si>
  <si>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</si>
  <si>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</si>
  <si>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</si>
  <si>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</si>
  <si>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</si>
  <si>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</si>
  <si>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</si>
  <si>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</si>
  <si>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</si>
  <si>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</si>
  <si>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</si>
  <si>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</si>
  <si>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</si>
  <si>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</si>
  <si>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</si>
  <si>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</si>
  <si>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</si>
  <si>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</si>
  <si>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</si>
  <si>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</si>
  <si>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</si>
  <si>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</si>
  <si>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</si>
  <si>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</si>
  <si>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</si>
  <si>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</si>
  <si>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</si>
  <si>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</si>
  <si>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</si>
  <si>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</si>
  <si>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</si>
  <si>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</si>
  <si>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</si>
  <si>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</si>
  <si>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</si>
  <si>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</si>
  <si>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</si>
  <si>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</si>
  <si>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</si>
  <si>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</si>
  <si>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</si>
  <si>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</si>
  <si>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</si>
  <si>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</si>
  <si>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</si>
  <si>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</si>
  <si>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</si>
  <si>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</si>
  <si>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</si>
  <si>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</si>
  <si>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</si>
  <si>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</si>
  <si>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</si>
  <si>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</si>
  <si>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</si>
  <si>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</si>
  <si>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</si>
  <si>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</si>
  <si>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</si>
  <si>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</si>
  <si>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</si>
  <si>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</si>
  <si>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</si>
  <si>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</si>
  <si>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</si>
  <si>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</si>
  <si>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</si>
  <si>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</si>
  <si>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</si>
  <si>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</si>
  <si>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</si>
  <si>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</si>
  <si>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</si>
  <si>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</si>
  <si>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</si>
  <si>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</si>
  <si>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</si>
  <si>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</si>
  <si>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</si>
  <si>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</si>
  <si>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</si>
  <si>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</si>
  <si>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</si>
  <si>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</si>
  <si>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</si>
  <si>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</si>
  <si>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</si>
  <si>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</si>
  <si>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</si>
  <si>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</si>
  <si>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</si>
  <si>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</si>
  <si>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</si>
  <si>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</si>
  <si>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</si>
  <si>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</si>
  <si>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</si>
  <si>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</si>
  <si>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</si>
  <si>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</si>
  <si>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</si>
  <si>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</si>
  <si>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</si>
  <si>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</si>
  <si>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</si>
  <si>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</si>
  <si>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</si>
  <si>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</si>
  <si>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</si>
  <si>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</si>
  <si>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</si>
  <si>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</si>
  <si>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</si>
  <si>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</si>
  <si>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</si>
  <si>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</si>
  <si>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</si>
  <si>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</si>
  <si>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</si>
  <si>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</si>
  <si>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</si>
  <si>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</si>
  <si>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</si>
  <si>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</si>
  <si>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</si>
  <si>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</si>
  <si>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</si>
  <si>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</si>
  <si>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</si>
  <si>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</si>
  <si>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</si>
  <si>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</si>
  <si>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</si>
  <si>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</si>
  <si>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</si>
  <si>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</si>
  <si>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</si>
  <si>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</si>
  <si>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</si>
  <si>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</si>
  <si>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</si>
  <si>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</si>
  <si>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</si>
  <si>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</si>
  <si>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</si>
  <si>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</si>
  <si>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</si>
  <si>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</si>
  <si>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</si>
  <si>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</si>
  <si>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</si>
  <si>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</si>
  <si>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</si>
  <si>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</si>
  <si>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</si>
  <si>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</si>
  <si>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</si>
  <si>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</si>
  <si>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</si>
  <si>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</si>
  <si>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</si>
  <si>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</si>
  <si>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</si>
  <si>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</si>
  <si>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</si>
  <si>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</si>
  <si>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</si>
  <si>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</si>
  <si>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</si>
  <si>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</si>
  <si>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</si>
  <si>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</si>
  <si>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</si>
  <si>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</si>
  <si>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</si>
  <si>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</si>
  <si>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</si>
  <si>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</si>
  <si>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</si>
  <si>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</si>
  <si>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</si>
  <si>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</si>
  <si>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</si>
  <si>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</si>
  <si>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</si>
  <si>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</si>
  <si>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</si>
  <si>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</si>
  <si>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</si>
  <si>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</si>
  <si>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</si>
  <si>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</si>
  <si>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</si>
  <si>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</si>
  <si>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</si>
  <si>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</si>
  <si>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</si>
  <si>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</si>
  <si>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</si>
  <si>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</si>
  <si>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</si>
  <si>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</si>
  <si>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</si>
  <si>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</si>
  <si>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</si>
  <si>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</si>
  <si>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</si>
  <si>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</si>
  <si>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</si>
  <si>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</si>
  <si>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</si>
  <si>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</si>
  <si>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</si>
  <si>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</si>
  <si>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</si>
  <si>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</si>
  <si>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</si>
  <si>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</si>
  <si>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</si>
  <si>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</si>
  <si>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</si>
  <si>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</si>
  <si>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</si>
  <si>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</si>
  <si>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</si>
  <si>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</si>
  <si>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</si>
  <si>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</si>
  <si>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</si>
  <si>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</si>
  <si>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</si>
  <si>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</si>
  <si>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</si>
  <si>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</si>
  <si>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</si>
  <si>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</si>
  <si>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</si>
  <si>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</si>
  <si>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</si>
  <si>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</si>
  <si>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</si>
  <si>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</si>
  <si>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</si>
  <si>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</si>
  <si>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</si>
  <si>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</si>
  <si>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</si>
  <si>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</si>
  <si>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</si>
  <si>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</si>
  <si>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</si>
  <si>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</si>
  <si>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</si>
  <si>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</si>
  <si>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</si>
  <si>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</si>
  <si>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</si>
  <si>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</si>
  <si>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</si>
  <si>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</si>
  <si>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</si>
  <si>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</si>
  <si>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</si>
  <si>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</si>
  <si>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</si>
  <si>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</si>
  <si>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</si>
  <si>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</si>
  <si>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</si>
  <si>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</si>
  <si>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</si>
  <si>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</si>
  <si>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</si>
  <si>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</si>
  <si>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</si>
  <si>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</si>
  <si>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</si>
  <si>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</si>
  <si>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</si>
  <si>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</si>
  <si>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</si>
  <si>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</si>
  <si>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</si>
  <si>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</si>
  <si>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</si>
  <si>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</si>
  <si>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</si>
  <si>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</si>
  <si>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</si>
  <si>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</si>
  <si>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</si>
  <si>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</si>
  <si>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</si>
  <si>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</si>
  <si>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</si>
  <si>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</si>
  <si>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</si>
  <si>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</si>
  <si>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</si>
  <si>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</si>
  <si>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</si>
  <si>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</si>
  <si>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</si>
  <si>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</si>
  <si>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</si>
  <si>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</si>
  <si>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</si>
  <si>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</si>
  <si>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</si>
  <si>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</si>
  <si>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</si>
  <si>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</si>
  <si>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</si>
  <si>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</si>
  <si>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</si>
  <si>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</si>
  <si>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</si>
  <si>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</si>
  <si>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</si>
  <si>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</si>
  <si>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</si>
  <si>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</si>
  <si>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</si>
  <si>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</si>
  <si>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</si>
  <si>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</si>
  <si>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</si>
  <si>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</si>
  <si>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</si>
  <si>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</si>
  <si>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</si>
  <si>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</si>
  <si>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</si>
  <si>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</si>
  <si>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</si>
  <si>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</si>
  <si>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</si>
  <si>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</si>
  <si>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</si>
  <si>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</si>
  <si>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</si>
  <si>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</si>
  <si>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</si>
  <si>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</si>
  <si>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</si>
  <si>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</si>
  <si>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</si>
  <si>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</si>
  <si>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</si>
  <si>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</si>
  <si>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</si>
  <si>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</si>
  <si>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</si>
  <si>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</si>
  <si>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</si>
  <si>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</si>
  <si>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</si>
  <si>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</si>
  <si>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</si>
  <si>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</si>
  <si>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</si>
  <si>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</si>
  <si>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</si>
  <si>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</si>
  <si>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</si>
  <si>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</si>
  <si>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</si>
  <si>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</si>
  <si>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</si>
  <si>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</si>
  <si>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</si>
  <si>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</si>
  <si>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</si>
  <si>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</si>
  <si>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</si>
  <si>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</si>
  <si>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</si>
  <si>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</si>
  <si>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</si>
  <si>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</si>
  <si>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</si>
  <si>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</si>
  <si>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</si>
  <si>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</si>
  <si>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</si>
  <si>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</si>
  <si>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</si>
  <si>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</si>
  <si>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</si>
  <si>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</si>
  <si>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</si>
  <si>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</si>
  <si>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</si>
  <si>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</si>
  <si>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</si>
  <si>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</si>
  <si>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</si>
  <si>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</si>
  <si>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</si>
  <si>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</si>
  <si>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</si>
  <si>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</si>
  <si>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</si>
  <si>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</si>
  <si>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</si>
  <si>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</si>
  <si>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</si>
  <si>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</si>
  <si>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</si>
  <si>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</si>
  <si>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</si>
  <si>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</si>
  <si>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</si>
  <si>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</si>
  <si>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</si>
  <si>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</si>
  <si>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</si>
  <si>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</si>
  <si>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</si>
  <si>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</si>
  <si>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</si>
  <si>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</si>
  <si>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</si>
  <si>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</si>
  <si>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</si>
  <si>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</si>
  <si>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</si>
  <si>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</si>
  <si>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</si>
  <si>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</si>
  <si>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</si>
  <si>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</si>
  <si>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</si>
  <si>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</si>
  <si>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</si>
  <si>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</si>
  <si>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</si>
  <si>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</si>
  <si>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</si>
  <si>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</si>
  <si>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</si>
  <si>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</si>
  <si>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</si>
  <si>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</si>
  <si>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</si>
  <si>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</si>
  <si>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</si>
  <si>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</si>
  <si>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</si>
  <si>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</si>
  <si>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</si>
  <si>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</si>
  <si>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</si>
  <si>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</si>
  <si>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</si>
  <si>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</si>
  <si>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</si>
  <si>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</si>
  <si>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</si>
  <si>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</si>
  <si>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</si>
  <si>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</si>
  <si>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</si>
  <si>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</si>
  <si>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</si>
  <si>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</si>
  <si>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</si>
  <si>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</si>
  <si>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</si>
  <si>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</si>
  <si>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</si>
  <si>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</si>
  <si>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</si>
  <si>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</si>
  <si>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</si>
  <si>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</si>
  <si>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</si>
  <si>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</si>
  <si>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</si>
  <si>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</si>
  <si>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</si>
  <si>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</si>
  <si>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</si>
  <si>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</si>
  <si>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</si>
  <si>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</si>
  <si>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</si>
  <si>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</si>
  <si>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</si>
  <si>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</si>
  <si>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</si>
  <si>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</si>
  <si>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</si>
  <si>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</si>
  <si>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</si>
  <si>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</si>
  <si>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</si>
  <si>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</si>
  <si>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</si>
  <si>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</si>
  <si>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</si>
  <si>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</si>
  <si>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</si>
  <si>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</si>
  <si>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</si>
  <si>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</si>
  <si>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</si>
  <si>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</si>
  <si>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</si>
  <si>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</si>
  <si>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</si>
  <si>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</si>
  <si>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</si>
  <si>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</si>
  <si>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</si>
  <si>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</si>
  <si>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</si>
  <si>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</si>
  <si>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</si>
  <si>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</si>
  <si>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</si>
  <si>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</si>
  <si>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</si>
  <si>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</si>
  <si>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</si>
  <si>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</si>
  <si>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</si>
  <si>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</si>
  <si>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</si>
  <si>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</si>
  <si>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</si>
  <si>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</si>
  <si>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</si>
  <si>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</si>
  <si>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</si>
  <si>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</si>
  <si>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</si>
  <si>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</si>
  <si>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</si>
  <si>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</si>
  <si>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</si>
  <si>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</si>
  <si>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</si>
  <si>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</si>
  <si>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</si>
  <si>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</si>
  <si>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</si>
  <si>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</si>
  <si>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</si>
  <si>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</si>
  <si>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</si>
  <si>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</si>
  <si>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</si>
  <si>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</si>
  <si>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</si>
  <si>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</si>
  <si>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</si>
  <si>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</si>
  <si>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</si>
  <si>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</si>
  <si>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</si>
  <si>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</si>
  <si>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</si>
  <si>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</si>
  <si>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</si>
  <si>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</si>
  <si>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</si>
  <si>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</si>
  <si>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</si>
  <si>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</si>
  <si>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</si>
  <si>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</si>
  <si>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</si>
  <si>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</si>
  <si>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</si>
  <si>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</si>
  <si>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</si>
  <si>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</si>
  <si>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</si>
  <si>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</si>
  <si>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</si>
  <si>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</si>
  <si>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</si>
  <si>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</si>
  <si>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</si>
  <si>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</si>
  <si>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</si>
  <si>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</si>
  <si>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</si>
  <si>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</si>
  <si>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</si>
  <si>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</si>
  <si>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</si>
  <si>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</si>
  <si>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</si>
  <si>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</si>
  <si>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</si>
  <si>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</si>
  <si>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</si>
  <si>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</si>
  <si>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</si>
  <si>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</si>
  <si>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</si>
  <si>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</si>
  <si>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</si>
  <si>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</si>
  <si>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</si>
  <si>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</si>
  <si>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</si>
  <si>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</si>
  <si>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</si>
  <si>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</si>
  <si>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</si>
  <si>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</si>
  <si>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</si>
  <si>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</si>
  <si>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</si>
  <si>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</si>
  <si>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</si>
  <si>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</si>
  <si>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</si>
  <si>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</si>
  <si>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</si>
  <si>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</si>
  <si>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</si>
  <si>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</si>
  <si>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</si>
  <si>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</si>
  <si>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</si>
  <si>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</si>
  <si>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</si>
  <si>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</si>
  <si>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</si>
  <si>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</si>
  <si>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</si>
  <si>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</si>
  <si>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</si>
  <si>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</si>
  <si>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</si>
  <si>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</si>
  <si>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</si>
  <si>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</si>
  <si>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</si>
  <si>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</si>
  <si>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</si>
  <si>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</si>
  <si>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</si>
  <si>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</si>
  <si>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</si>
  <si>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</si>
  <si>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</si>
  <si>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</si>
  <si>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</si>
  <si>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</si>
  <si>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</si>
  <si>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</si>
  <si>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</si>
  <si>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</si>
  <si>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</si>
  <si>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</si>
  <si>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</si>
  <si>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</si>
  <si>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</si>
  <si>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</si>
  <si>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</si>
  <si>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</si>
  <si>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</si>
  <si>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</si>
  <si>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</si>
  <si>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</si>
  <si>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</si>
  <si>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</si>
  <si>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</si>
  <si>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</si>
  <si>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</si>
  <si>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</si>
  <si>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</si>
  <si>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</si>
  <si>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</si>
  <si>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</si>
  <si>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</si>
  <si>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</si>
  <si>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</si>
  <si>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</si>
  <si>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</si>
  <si>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</si>
  <si>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</si>
  <si>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</si>
  <si>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</si>
  <si>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</si>
  <si>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</si>
  <si>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</si>
  <si>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</si>
  <si>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</si>
  <si>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</si>
  <si>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</si>
  <si>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</si>
  <si>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</si>
  <si>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</si>
  <si>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</si>
  <si>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</si>
  <si>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</si>
  <si>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</si>
  <si>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</si>
  <si>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</si>
  <si>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</si>
  <si>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</si>
  <si>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</si>
  <si>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</si>
  <si>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</si>
  <si>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</si>
  <si>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</si>
  <si>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</si>
  <si>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</si>
  <si>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</si>
  <si>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</si>
  <si>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</si>
  <si>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</si>
  <si>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</si>
  <si>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</si>
  <si>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</si>
  <si>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</si>
  <si>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</si>
  <si>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</si>
  <si>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</si>
  <si>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</si>
  <si>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</si>
  <si>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</si>
  <si>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</si>
  <si>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</si>
  <si>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</si>
  <si>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</si>
  <si>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</si>
  <si>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</si>
  <si>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</si>
  <si>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</si>
  <si>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</si>
  <si>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</si>
  <si>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</si>
  <si>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</si>
  <si>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</si>
  <si>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</si>
  <si>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</si>
  <si>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</si>
  <si>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</si>
  <si>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</si>
  <si>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</si>
  <si>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</si>
  <si>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</si>
  <si>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</si>
  <si>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</si>
  <si>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</si>
  <si>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</si>
  <si>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</si>
  <si>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</si>
  <si>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</si>
  <si>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</si>
  <si>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</si>
  <si>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</si>
  <si>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</si>
  <si>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</si>
  <si>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</si>
  <si>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</si>
  <si>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</si>
  <si>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</si>
  <si>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</si>
  <si>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</si>
  <si>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</si>
  <si>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</si>
  <si>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</si>
  <si>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</si>
  <si>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</si>
  <si>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</si>
  <si>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</si>
  <si>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</si>
  <si>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</si>
  <si>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</si>
  <si>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</si>
  <si>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</si>
  <si>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</si>
  <si>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</si>
  <si>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</si>
  <si>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</si>
  <si>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</si>
  <si>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</si>
  <si>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</si>
  <si>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</si>
  <si>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</si>
  <si>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</si>
  <si>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</si>
  <si>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</si>
  <si>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</si>
  <si>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</si>
  <si>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</si>
  <si>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</si>
  <si>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</si>
  <si>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</si>
  <si>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</si>
  <si>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</si>
  <si>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</si>
  <si>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</si>
  <si>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</si>
  <si>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</si>
  <si>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</si>
  <si>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</si>
  <si>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</si>
  <si>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</si>
  <si>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</si>
  <si>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</si>
  <si>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</si>
  <si>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</si>
  <si>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</si>
  <si>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</si>
  <si>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</si>
  <si>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</si>
  <si>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</si>
  <si>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</si>
  <si>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</si>
  <si>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</si>
  <si>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</si>
  <si>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</si>
  <si>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</si>
  <si>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</si>
  <si>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</si>
  <si>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</si>
  <si>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</si>
  <si>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</si>
  <si>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</si>
  <si>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</si>
  <si>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</si>
  <si>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</si>
  <si>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</si>
  <si>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</si>
  <si>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</si>
  <si>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</si>
  <si>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</si>
  <si>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</si>
  <si>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</si>
  <si>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</si>
  <si>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</si>
  <si>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</si>
  <si>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</si>
  <si>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</si>
  <si>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</si>
  <si>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</si>
  <si>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</si>
  <si>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</si>
  <si>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</si>
  <si>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</si>
  <si>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</si>
  <si>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</si>
  <si>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</si>
  <si>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</si>
  <si>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</si>
  <si>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</si>
  <si>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</si>
  <si>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</si>
  <si>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</si>
  <si>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</si>
  <si>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</si>
  <si>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</si>
  <si>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</si>
  <si>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</si>
  <si>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</si>
  <si>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</si>
  <si>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</si>
  <si>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</si>
  <si>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</si>
  <si>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</si>
  <si>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</si>
  <si>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</si>
  <si>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</si>
  <si>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</si>
  <si>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</si>
  <si>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</si>
  <si>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</si>
  <si>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</si>
  <si>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</si>
  <si>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</si>
  <si>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</si>
  <si>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</si>
  <si>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</si>
  <si>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</si>
  <si>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</si>
  <si>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</si>
  <si>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</si>
  <si>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</si>
  <si>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</si>
  <si>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</si>
  <si>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</si>
  <si>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</si>
  <si>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</si>
  <si>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</si>
  <si>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</si>
  <si>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</si>
  <si>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</si>
  <si>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</si>
  <si>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</si>
  <si>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</si>
  <si>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</si>
  <si>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</si>
  <si>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</si>
  <si>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</si>
  <si>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</si>
  <si>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</si>
  <si>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</si>
  <si>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</si>
  <si>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</si>
  <si>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</si>
  <si>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</si>
  <si>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</si>
  <si>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</si>
  <si>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</si>
  <si>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</si>
  <si>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</si>
  <si>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</si>
  <si>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</si>
  <si>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</si>
  <si>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</si>
  <si>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</si>
  <si>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</si>
  <si>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</si>
  <si>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</si>
  <si>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</si>
  <si>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</si>
  <si>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</si>
  <si>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</si>
  <si>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</si>
  <si>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</si>
  <si>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</si>
  <si>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</si>
  <si>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</si>
  <si>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</si>
  <si>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</si>
  <si>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</si>
  <si>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</si>
  <si>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</si>
  <si>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</si>
  <si>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</si>
  <si>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</si>
  <si>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</si>
  <si>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</si>
  <si>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</si>
  <si>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</si>
  <si>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</si>
  <si>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</si>
  <si>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</si>
  <si>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</si>
  <si>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</si>
  <si>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</si>
  <si>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</si>
  <si>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</si>
  <si>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</si>
  <si>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</si>
  <si>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</si>
  <si>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</si>
  <si>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</si>
  <si>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</si>
  <si>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</si>
  <si>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</si>
  <si>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</si>
  <si>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</si>
  <si>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</si>
  <si>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</si>
  <si>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</si>
  <si>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</si>
  <si>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</si>
  <si>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</si>
  <si>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</si>
  <si>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</si>
  <si>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</si>
  <si>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</si>
  <si>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</si>
  <si>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</si>
  <si>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</si>
  <si>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</si>
  <si>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</si>
  <si>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</si>
  <si>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</si>
  <si>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</si>
  <si>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</si>
  <si>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</si>
  <si>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</si>
  <si>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</si>
  <si>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</si>
  <si>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</si>
  <si>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</si>
  <si>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</si>
  <si>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</si>
  <si>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</si>
  <si>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</si>
  <si>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</si>
  <si>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</si>
  <si>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</si>
  <si>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</si>
  <si>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</si>
  <si>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</si>
  <si>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</si>
  <si>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</si>
  <si>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</si>
  <si>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</si>
  <si>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</si>
  <si>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</si>
  <si>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</si>
  <si>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</si>
  <si>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</si>
  <si>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</si>
  <si>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</si>
  <si>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</si>
  <si>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</si>
  <si>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</si>
  <si>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</si>
  <si>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</si>
  <si>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</si>
  <si>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</si>
  <si>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</si>
  <si>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</si>
  <si>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</si>
  <si>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</si>
  <si>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</si>
  <si>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</si>
  <si>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</si>
  <si>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</si>
  <si>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</si>
  <si>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</si>
  <si>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</si>
  <si>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</si>
  <si>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</si>
  <si>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</si>
  <si>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</si>
  <si>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</si>
  <si>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</si>
  <si>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</si>
  <si>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</si>
  <si>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</si>
  <si>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</si>
  <si>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</si>
  <si>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</si>
  <si>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</si>
  <si>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</si>
  <si>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</si>
  <si>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</si>
  <si>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</si>
  <si>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</si>
  <si>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</si>
  <si>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</si>
  <si>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</si>
  <si>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</si>
  <si>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</si>
  <si>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</si>
  <si>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</si>
  <si>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</si>
  <si>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</si>
  <si>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</si>
  <si>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</si>
  <si>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</si>
  <si>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</si>
  <si>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</si>
  <si>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</si>
  <si>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</si>
  <si>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</si>
  <si>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</si>
  <si>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</si>
  <si>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</si>
  <si>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</si>
  <si>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</si>
  <si>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</si>
  <si>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</si>
  <si>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</si>
  <si>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</si>
  <si>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</si>
  <si>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</si>
  <si>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</si>
  <si>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</si>
  <si>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</si>
  <si>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</si>
  <si>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</si>
  <si>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</si>
  <si>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</si>
  <si>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</si>
  <si>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</si>
  <si>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</si>
  <si>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</si>
  <si>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</si>
  <si>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</si>
  <si>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</si>
  <si>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</si>
  <si>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</si>
  <si>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</si>
  <si>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</si>
  <si>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</si>
  <si>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</si>
  <si>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</si>
  <si>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</si>
  <si>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</si>
  <si>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</si>
  <si>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</si>
  <si>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</si>
  <si>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</si>
  <si>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</si>
  <si>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</si>
  <si>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</si>
  <si>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</si>
  <si>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</si>
  <si>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</si>
  <si>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</si>
  <si>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</si>
  <si>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</si>
  <si>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</si>
  <si>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</si>
  <si>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</si>
  <si>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</si>
  <si>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</si>
  <si>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</si>
  <si>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</si>
  <si>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</si>
  <si>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</si>
  <si>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</si>
  <si>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</si>
  <si>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</si>
  <si>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</si>
  <si>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</si>
  <si>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</si>
  <si>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</si>
  <si>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</si>
  <si>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</si>
  <si>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</si>
  <si>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</si>
  <si>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</si>
  <si>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</si>
  <si>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</si>
  <si>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</si>
  <si>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</si>
  <si>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</si>
  <si>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</si>
  <si>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</si>
  <si>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</si>
  <si>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</si>
  <si>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</si>
  <si>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</si>
  <si>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</si>
  <si>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</si>
  <si>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</si>
  <si>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</si>
  <si>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</si>
  <si>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</si>
  <si>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</si>
  <si>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</si>
  <si>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</si>
  <si>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</si>
  <si>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</si>
  <si>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</si>
  <si>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</si>
  <si>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</si>
  <si>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</si>
  <si>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</si>
  <si>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</si>
  <si>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</si>
  <si>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</si>
  <si>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</si>
  <si>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</si>
  <si>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</si>
  <si>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</si>
  <si>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</si>
  <si>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</si>
  <si>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</si>
  <si>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</si>
  <si>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</si>
  <si>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</si>
  <si>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</si>
  <si>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</si>
  <si>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</si>
  <si>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</si>
  <si>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</si>
  <si>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</si>
  <si>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</si>
  <si>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</si>
  <si>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</si>
  <si>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</si>
  <si>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</si>
  <si>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</si>
  <si>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</si>
  <si>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</si>
  <si>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</si>
  <si>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</si>
  <si>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</si>
  <si>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</si>
  <si>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</si>
  <si>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</si>
  <si>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</si>
  <si>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</si>
  <si>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</si>
  <si>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</si>
  <si>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</si>
  <si>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</si>
  <si>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</si>
  <si>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</si>
  <si>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</si>
  <si>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</si>
  <si>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</si>
  <si>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</si>
  <si>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</si>
  <si>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</si>
  <si>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</si>
  <si>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</si>
  <si>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</si>
  <si>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</si>
  <si>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</si>
  <si>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</si>
  <si>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</si>
  <si>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</si>
  <si>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</si>
  <si>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</si>
  <si>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</si>
  <si>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</si>
  <si>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</si>
  <si>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</si>
  <si>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</si>
  <si>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</si>
  <si>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</si>
  <si>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</si>
  <si>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</si>
  <si>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</si>
  <si>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</si>
  <si>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</si>
  <si>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</si>
  <si>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</si>
  <si>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</si>
  <si>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</si>
  <si>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</si>
  <si>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</si>
  <si>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</si>
  <si>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</si>
  <si>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</si>
  <si>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</si>
  <si>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</si>
  <si>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</si>
  <si>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</si>
  <si>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</si>
  <si>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</si>
  <si>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</si>
  <si>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</si>
  <si>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</si>
  <si>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</si>
  <si>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</si>
  <si>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</si>
  <si>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</si>
  <si>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</si>
  <si>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</si>
  <si>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</si>
  <si>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</si>
  <si>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</si>
  <si>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</si>
  <si>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</si>
  <si>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</si>
  <si>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</si>
  <si>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</si>
  <si>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</si>
  <si>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</si>
  <si>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</si>
  <si>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</si>
  <si>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</si>
  <si>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</si>
  <si>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</si>
  <si>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</si>
  <si>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</si>
  <si>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</si>
  <si>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</si>
  <si>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</si>
  <si>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</si>
  <si>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</si>
  <si>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</si>
  <si>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</si>
  <si>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</si>
  <si>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</si>
  <si>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</si>
  <si>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</si>
  <si>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</si>
  <si>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</si>
  <si>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</si>
  <si>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</si>
  <si>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</si>
  <si>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</si>
  <si>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</si>
  <si>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</si>
  <si>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</si>
  <si>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</si>
  <si>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</si>
  <si>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</si>
  <si>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</si>
  <si>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</si>
  <si>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</si>
  <si>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</si>
  <si>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</si>
  <si>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</si>
  <si>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</si>
  <si>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</si>
  <si>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</si>
  <si>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</si>
  <si>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</si>
  <si>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</si>
  <si>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</si>
  <si>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</si>
  <si>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</si>
  <si>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</si>
  <si>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</si>
  <si>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</si>
  <si>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</si>
  <si>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</si>
  <si>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</si>
  <si>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</si>
  <si>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</si>
  <si>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</si>
  <si>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</si>
  <si>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</si>
  <si>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</si>
  <si>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</si>
  <si>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</si>
  <si>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</si>
  <si>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</si>
  <si>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</si>
  <si>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</si>
  <si>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</si>
  <si>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</si>
  <si>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</si>
  <si>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</si>
  <si>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</si>
  <si>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</si>
  <si>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</si>
  <si>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</si>
  <si>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</si>
  <si>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</si>
  <si>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</si>
  <si>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</si>
  <si>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</si>
  <si>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</si>
  <si>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</si>
  <si>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</si>
  <si>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</si>
  <si>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</si>
  <si>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</si>
  <si>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</si>
  <si>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</si>
  <si>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</si>
  <si>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</si>
  <si>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</si>
  <si>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</si>
  <si>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</si>
  <si>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</si>
  <si>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</si>
  <si>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</si>
  <si>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</si>
  <si>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</si>
  <si>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</si>
  <si>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</si>
  <si>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</si>
  <si>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</si>
  <si>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</si>
  <si>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</si>
  <si>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</si>
  <si>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</si>
  <si>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</si>
  <si>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</si>
  <si>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</si>
  <si>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</si>
  <si>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</si>
  <si>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</si>
  <si>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</si>
  <si>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</si>
  <si>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</si>
  <si>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</si>
  <si>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</si>
  <si>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</si>
  <si>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</si>
  <si>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</si>
  <si>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</si>
  <si>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</si>
  <si>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</si>
  <si>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</si>
  <si>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</si>
  <si>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</si>
  <si>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</si>
  <si>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</si>
  <si>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</si>
  <si>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</si>
  <si>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</si>
  <si>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</si>
  <si>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</si>
  <si>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</si>
  <si>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</si>
  <si>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</si>
  <si>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</si>
  <si>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</si>
  <si>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</si>
  <si>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</si>
  <si>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</si>
  <si>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</si>
  <si>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</si>
  <si>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</si>
  <si>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</si>
  <si>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</si>
  <si>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</si>
  <si>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</si>
  <si>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</si>
  <si>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</si>
  <si>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</si>
  <si>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</si>
  <si>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</si>
  <si>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</si>
  <si>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</si>
  <si>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</si>
  <si>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</si>
  <si>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</si>
  <si>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</si>
  <si>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</si>
  <si>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</si>
  <si>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</si>
  <si>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</si>
  <si>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</si>
  <si>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</si>
  <si>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</si>
  <si>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</si>
  <si>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</si>
  <si>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</si>
  <si>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</si>
  <si>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</si>
  <si>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</si>
  <si>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</si>
  <si>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</si>
  <si>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</si>
  <si>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</si>
  <si>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</si>
  <si>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</si>
  <si>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</si>
  <si>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</si>
  <si>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</si>
  <si>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</si>
  <si>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</si>
  <si>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</si>
  <si>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</si>
  <si>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</si>
  <si>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</si>
  <si>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</si>
  <si>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</si>
  <si>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</si>
  <si>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</si>
  <si>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</si>
  <si>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</si>
  <si>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</si>
  <si>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</si>
  <si>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</si>
  <si>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</si>
  <si>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</si>
  <si>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</si>
  <si>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</si>
  <si>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</si>
  <si>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</si>
  <si>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</si>
  <si>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</si>
  <si>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</si>
  <si>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</si>
  <si>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</si>
  <si>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</si>
  <si>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</si>
  <si>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</si>
  <si>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</si>
  <si>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</si>
  <si>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</si>
  <si>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</si>
  <si>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</si>
  <si>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</si>
  <si>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</si>
  <si>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</si>
  <si>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</si>
  <si>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</si>
  <si>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</si>
  <si>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</si>
  <si>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</si>
  <si>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</si>
  <si>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</si>
  <si>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</si>
  <si>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</si>
  <si>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</si>
  <si>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</si>
  <si>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</si>
  <si>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</si>
  <si>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</si>
  <si>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</si>
  <si>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</si>
  <si>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</si>
  <si>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</si>
  <si>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</si>
  <si>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</si>
  <si>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</si>
  <si>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</si>
  <si>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</si>
  <si>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</si>
  <si>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</si>
  <si>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</si>
  <si>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</si>
  <si>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</si>
  <si>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</si>
  <si>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</si>
  <si>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</si>
  <si>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</si>
  <si>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</si>
  <si>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</si>
  <si>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</si>
  <si>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</si>
  <si>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</si>
  <si>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</si>
  <si>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</si>
  <si>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</si>
  <si>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</si>
  <si>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</si>
  <si>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</si>
  <si>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</si>
  <si>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</si>
  <si>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</si>
  <si>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</si>
  <si>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</si>
  <si>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</si>
  <si>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</si>
  <si>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</si>
  <si>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</si>
  <si>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</si>
  <si>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</si>
  <si>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</si>
  <si>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</si>
  <si>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</si>
  <si>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</si>
  <si>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</si>
  <si>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</si>
  <si>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</si>
  <si>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</si>
  <si>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</si>
  <si>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</si>
  <si>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</si>
  <si>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</si>
  <si>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</si>
  <si>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</si>
  <si>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</si>
  <si>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</si>
  <si>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</si>
  <si>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</si>
  <si>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</si>
  <si>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</si>
  <si>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</si>
  <si>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</si>
  <si>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</si>
  <si>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</si>
  <si>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</si>
  <si>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</si>
  <si>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</si>
  <si>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</si>
  <si>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</si>
  <si>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</si>
  <si>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</si>
  <si>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</si>
  <si>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</si>
  <si>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</si>
  <si>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</si>
  <si>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</si>
  <si>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</si>
  <si>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</si>
  <si>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</si>
  <si>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</si>
  <si>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</si>
  <si>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</si>
  <si>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</si>
  <si>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</si>
  <si>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</si>
  <si>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</si>
  <si>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</si>
  <si>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</si>
  <si>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</si>
  <si>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</si>
  <si>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</si>
  <si>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</si>
  <si>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</si>
  <si>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</si>
  <si>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</si>
  <si>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</si>
  <si>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</si>
  <si>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</si>
  <si>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</si>
  <si>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</si>
  <si>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</si>
  <si>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</si>
  <si>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</si>
  <si>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</si>
  <si>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</si>
  <si>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</si>
  <si>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</si>
  <si>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</si>
  <si>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</si>
  <si>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</si>
  <si>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</si>
  <si>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</si>
  <si>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</si>
  <si>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</si>
  <si>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</si>
  <si>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</si>
  <si>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</si>
  <si>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</si>
  <si>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</si>
  <si>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</si>
  <si>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</si>
  <si>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</si>
  <si>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</si>
  <si>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</si>
  <si>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</si>
  <si>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</si>
  <si>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</si>
  <si>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</si>
  <si>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</si>
  <si>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</si>
  <si>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</si>
  <si>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</si>
  <si>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</si>
  <si>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</si>
  <si>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</si>
  <si>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</si>
  <si>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</si>
  <si>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</si>
  <si>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</si>
  <si>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</si>
  <si>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</si>
  <si>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</si>
  <si>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</si>
  <si>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</si>
  <si>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</si>
  <si>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</si>
  <si>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</si>
  <si>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</si>
  <si>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</si>
  <si>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</si>
  <si>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</si>
  <si>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</si>
  <si>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</si>
  <si>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</si>
  <si>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</si>
  <si>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</si>
  <si>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</si>
  <si>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</si>
  <si>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</si>
  <si>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</si>
  <si>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</si>
  <si>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</si>
  <si>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</si>
  <si>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</si>
  <si>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</si>
  <si>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</si>
  <si>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</si>
  <si>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</si>
  <si>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</si>
  <si>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</si>
  <si>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</si>
  <si>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</si>
  <si>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</si>
  <si>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</si>
  <si>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</si>
  <si>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</si>
  <si>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</si>
  <si>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</si>
  <si>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</si>
  <si>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</si>
  <si>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</si>
  <si>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</si>
  <si>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</si>
  <si>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</si>
  <si>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</si>
  <si>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</si>
  <si>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</si>
  <si>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</si>
  <si>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</si>
  <si>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</si>
  <si>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</si>
  <si>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</si>
  <si>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</si>
  <si>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</si>
  <si>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</si>
  <si>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</si>
  <si>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</si>
  <si>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</si>
  <si>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</si>
  <si>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</si>
  <si>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</si>
  <si>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</si>
  <si>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</si>
  <si>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</si>
  <si>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</si>
  <si>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</si>
  <si>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</si>
  <si>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</si>
  <si>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</si>
  <si>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</si>
  <si>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</si>
  <si>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</si>
  <si>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</si>
  <si>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</si>
  <si>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</si>
  <si>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</si>
  <si>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</si>
  <si>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</si>
  <si>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</si>
  <si>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</si>
  <si>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</si>
  <si>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</si>
  <si>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</si>
  <si>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</si>
  <si>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</si>
  <si>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</si>
  <si>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</si>
  <si>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</si>
  <si>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</si>
  <si>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</si>
  <si>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</si>
  <si>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</si>
  <si>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</si>
  <si>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</si>
  <si>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</si>
  <si>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</si>
  <si>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</si>
  <si>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</si>
  <si>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</si>
  <si>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</si>
  <si>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</si>
  <si>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</si>
  <si>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</si>
  <si>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</si>
  <si>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</si>
  <si>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</si>
  <si>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</si>
  <si>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</si>
  <si>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</si>
  <si>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</si>
  <si>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</si>
  <si>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</si>
  <si>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</si>
  <si>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</si>
  <si>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</si>
  <si>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</si>
  <si>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</si>
  <si>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</si>
  <si>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</si>
  <si>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</si>
  <si>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</si>
  <si>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</si>
  <si>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</si>
  <si>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</si>
  <si>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</si>
  <si>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</si>
  <si>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</si>
  <si>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</si>
  <si>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</si>
  <si>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</si>
  <si>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</si>
  <si>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</si>
  <si>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</si>
  <si>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</si>
  <si>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</si>
  <si>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</si>
  <si>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</si>
  <si>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</si>
  <si>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</si>
  <si>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</si>
  <si>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</si>
  <si>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</si>
  <si>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</si>
  <si>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</si>
  <si>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</si>
  <si>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</si>
  <si>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</si>
  <si>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</si>
  <si>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</si>
  <si>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</si>
  <si>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</si>
  <si>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</si>
  <si>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</si>
  <si>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</si>
  <si>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</si>
  <si>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</si>
  <si>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</si>
  <si>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</si>
  <si>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</si>
  <si>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</si>
  <si>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</si>
  <si>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</si>
  <si>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</si>
  <si>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</si>
  <si>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</si>
  <si>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</si>
  <si>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</si>
  <si>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</si>
  <si>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</si>
  <si>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</si>
  <si>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</si>
  <si>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</si>
  <si>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</si>
  <si>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</si>
  <si>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</si>
  <si>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</si>
  <si>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</si>
  <si>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</si>
  <si>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</si>
  <si>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</si>
  <si>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</si>
  <si>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</si>
  <si>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</si>
  <si>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</si>
  <si>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</si>
  <si>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</si>
  <si>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</si>
  <si>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</si>
  <si>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</si>
  <si>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</si>
  <si>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</si>
  <si>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</si>
  <si>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</si>
  <si>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</si>
  <si>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</si>
  <si>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</si>
  <si>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</si>
  <si>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</si>
  <si>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</si>
  <si>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</si>
  <si>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</si>
  <si>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</si>
  <si>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</si>
  <si>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</si>
  <si>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</si>
  <si>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</si>
  <si>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</si>
  <si>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</si>
  <si>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</si>
  <si>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</si>
  <si>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</si>
  <si>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</si>
  <si>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</si>
  <si>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</si>
  <si>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</si>
  <si>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</si>
  <si>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</si>
  <si>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</si>
  <si>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</si>
  <si>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</si>
  <si>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</si>
  <si>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</si>
  <si>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</si>
  <si>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</si>
  <si>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</si>
  <si>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</si>
  <si>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</si>
  <si>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</si>
  <si>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</si>
  <si>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</si>
  <si>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</si>
  <si>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</si>
  <si>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</si>
  <si>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</si>
  <si>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</si>
  <si>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</si>
  <si>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</si>
  <si>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</si>
  <si>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</si>
  <si>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</si>
  <si>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</si>
  <si>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</si>
  <si>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</si>
  <si>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</si>
  <si>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</si>
  <si>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</si>
  <si>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</si>
  <si>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</si>
  <si>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</si>
  <si>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</si>
  <si>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</si>
  <si>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</si>
  <si>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</si>
  <si>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</si>
  <si>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</si>
  <si>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</si>
  <si>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</si>
  <si>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</si>
  <si>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</si>
  <si>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</si>
  <si>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</si>
  <si>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</si>
  <si>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</si>
  <si>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</si>
  <si>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</si>
  <si>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</si>
  <si>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</si>
  <si>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</si>
  <si>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</si>
  <si>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</si>
  <si>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</si>
  <si>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</si>
  <si>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</si>
  <si>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</si>
  <si>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</si>
  <si>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</si>
  <si>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</si>
  <si>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</si>
  <si>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</si>
  <si>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</si>
  <si>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</si>
  <si>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</si>
  <si>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</si>
  <si>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</si>
  <si>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</si>
  <si>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</si>
  <si>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</si>
  <si>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</si>
  <si>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</si>
  <si>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</si>
  <si>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</si>
  <si>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</si>
  <si>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</si>
  <si>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</si>
  <si>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</si>
  <si>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</si>
  <si>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</si>
  <si>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</si>
  <si>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</si>
  <si>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</si>
  <si>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</si>
  <si>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</si>
  <si>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</si>
  <si>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</si>
  <si>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</si>
  <si>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</si>
  <si>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</si>
  <si>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</si>
  <si>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</si>
  <si>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</si>
  <si>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</si>
  <si>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</si>
  <si>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</si>
  <si>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</si>
  <si>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</si>
  <si>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</si>
  <si>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</si>
  <si>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</si>
  <si>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</si>
  <si>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</si>
  <si>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</si>
  <si>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</si>
  <si>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</si>
  <si>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</si>
  <si>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</si>
  <si>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</si>
  <si>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</si>
  <si>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</si>
  <si>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</si>
  <si>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</si>
  <si>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</si>
  <si>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</si>
  <si>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</si>
  <si>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</si>
  <si>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</si>
  <si>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</si>
  <si>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</si>
  <si>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</si>
  <si>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</si>
  <si>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</si>
  <si>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</si>
  <si>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</si>
  <si>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</si>
  <si>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</si>
  <si>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</si>
  <si>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</si>
  <si>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</si>
  <si>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</si>
  <si>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</si>
  <si>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</si>
  <si>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</si>
  <si>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</si>
  <si>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</si>
  <si>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</si>
  <si>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</si>
  <si>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</si>
  <si>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</si>
  <si>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</si>
  <si>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</si>
  <si>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</si>
  <si>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</si>
  <si>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</si>
  <si>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</si>
  <si>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</si>
  <si>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</si>
  <si>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</si>
  <si>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</si>
  <si>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</si>
  <si>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</si>
  <si>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</si>
  <si>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</si>
  <si>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</si>
  <si>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</si>
  <si>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</si>
  <si>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</si>
  <si>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</si>
  <si>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</si>
  <si>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</si>
  <si>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</si>
  <si>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</si>
  <si>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</si>
  <si>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</si>
  <si>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</si>
  <si>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</si>
  <si>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</si>
  <si>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</si>
  <si>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</si>
  <si>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</si>
  <si>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</si>
  <si>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</si>
  <si>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</si>
  <si>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</si>
  <si>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</si>
  <si>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</si>
  <si>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</si>
  <si>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</si>
  <si>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</si>
  <si>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</si>
  <si>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</si>
  <si>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</si>
  <si>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</si>
  <si>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</si>
  <si>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</si>
  <si>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</si>
  <si>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</si>
  <si>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</si>
  <si>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</si>
  <si>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</si>
  <si>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</si>
  <si>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</si>
  <si>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</si>
  <si>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</si>
  <si>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</si>
  <si>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</si>
  <si>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</si>
  <si>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</si>
  <si>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</si>
  <si>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</si>
  <si>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</si>
  <si>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</si>
  <si>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</si>
  <si>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</si>
  <si>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</si>
  <si>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</si>
  <si>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</si>
  <si>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</si>
  <si>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</si>
  <si>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</si>
  <si>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</si>
  <si>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</si>
  <si>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</si>
  <si>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</si>
  <si>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</si>
  <si>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</si>
  <si>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</si>
  <si>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</si>
  <si>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</si>
  <si>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</si>
  <si>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</si>
  <si>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</si>
  <si>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</si>
  <si>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</si>
  <si>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</si>
  <si>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</si>
  <si>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</si>
  <si>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</si>
  <si>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</si>
  <si>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</si>
  <si>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</si>
  <si>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</si>
  <si>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</si>
  <si>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</si>
  <si>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</si>
  <si>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</si>
  <si>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</si>
  <si>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</si>
  <si>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</si>
  <si>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</si>
  <si>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</si>
  <si>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</si>
  <si>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</si>
  <si>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</si>
  <si>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</si>
  <si>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</si>
  <si>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</si>
  <si>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</si>
  <si>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</si>
  <si>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</si>
  <si>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</si>
  <si>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</si>
  <si>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</si>
  <si>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</si>
  <si>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</si>
  <si>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</si>
  <si>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</si>
  <si>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</si>
  <si>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</si>
  <si>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</si>
  <si>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</si>
  <si>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</si>
  <si>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</si>
  <si>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</si>
  <si>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</si>
  <si>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</si>
  <si>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</si>
  <si>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</si>
  <si>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</si>
  <si>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</si>
  <si>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</si>
  <si>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</si>
  <si>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</si>
  <si>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</si>
  <si>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</si>
  <si>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</si>
  <si>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</si>
  <si>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</si>
  <si>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</si>
  <si>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</si>
  <si>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</si>
  <si>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</si>
  <si>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</si>
  <si>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</si>
  <si>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</si>
  <si>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</si>
  <si>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</si>
  <si>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</si>
  <si>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</si>
  <si>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</si>
  <si>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</si>
  <si>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</si>
  <si>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</si>
  <si>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</si>
  <si>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</si>
  <si>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</si>
  <si>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</si>
  <si>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</si>
  <si>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</si>
  <si>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</si>
  <si>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</si>
  <si>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</si>
  <si>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</si>
  <si>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</si>
  <si>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</si>
  <si>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</si>
  <si>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</si>
  <si>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</si>
  <si>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</si>
  <si>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</si>
  <si>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</si>
  <si>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</si>
  <si>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</si>
  <si>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</si>
  <si>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</si>
  <si>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</si>
  <si>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</si>
  <si>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</si>
  <si>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</si>
  <si>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</si>
  <si>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</si>
  <si>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</si>
  <si>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</si>
  <si>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</si>
  <si>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</si>
  <si>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</si>
  <si>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</si>
  <si>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</si>
  <si>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</si>
  <si>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</si>
  <si>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</si>
  <si>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</si>
  <si>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</si>
  <si>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</si>
  <si>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</si>
  <si>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</si>
  <si>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</si>
  <si>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</si>
  <si>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</si>
  <si>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</si>
  <si>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</si>
  <si>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</si>
  <si>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</si>
  <si>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</si>
  <si>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</si>
  <si>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</si>
  <si>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</si>
  <si>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</si>
  <si>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</si>
  <si>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</si>
  <si>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</si>
  <si>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</si>
  <si>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</si>
  <si>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</si>
  <si>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</si>
  <si>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</si>
  <si>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</si>
  <si>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</si>
  <si>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</si>
  <si>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</si>
  <si>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</si>
  <si>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</si>
  <si>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</si>
  <si>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</si>
  <si>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</si>
  <si>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</si>
  <si>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</si>
  <si>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</si>
  <si>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</si>
  <si>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</si>
  <si>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</si>
  <si>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</si>
  <si>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</si>
  <si>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</si>
  <si>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</si>
  <si>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</si>
  <si>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</si>
  <si>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</si>
  <si>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</si>
  <si>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</si>
  <si>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</si>
  <si>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</si>
  <si>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</si>
  <si>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</si>
  <si>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</si>
  <si>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</si>
  <si>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</si>
  <si>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</si>
  <si>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</si>
  <si>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</si>
  <si>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</si>
  <si>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</si>
  <si>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</si>
  <si>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</si>
  <si>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</si>
  <si>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</si>
  <si>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</si>
  <si>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</si>
  <si>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</si>
  <si>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</si>
  <si>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</si>
  <si>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</si>
  <si>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</si>
  <si>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</si>
  <si>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</si>
  <si>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</si>
  <si>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</si>
  <si>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</si>
  <si>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</si>
  <si>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</si>
  <si>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</si>
  <si>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</si>
  <si>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</si>
  <si>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</si>
  <si>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</si>
  <si>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</si>
  <si>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</si>
  <si>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</si>
  <si>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</si>
  <si>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</si>
  <si>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</si>
  <si>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</si>
  <si>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</si>
  <si>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</si>
  <si>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</si>
  <si>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</si>
  <si>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</si>
  <si>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</si>
  <si>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</si>
  <si>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</si>
  <si>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</si>
  <si>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</si>
  <si>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</si>
  <si>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</si>
  <si>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</si>
  <si>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</si>
  <si>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</si>
  <si>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</si>
  <si>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</si>
  <si>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</si>
  <si>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</si>
  <si>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</si>
  <si>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</si>
  <si>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</si>
  <si>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</si>
  <si>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</si>
  <si>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</si>
  <si>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</si>
  <si>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</si>
  <si>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</si>
  <si>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</si>
  <si>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</si>
  <si>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</si>
  <si>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</si>
  <si>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</si>
  <si>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</si>
  <si>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</si>
  <si>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</si>
  <si>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</si>
  <si>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</si>
  <si>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</si>
  <si>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</si>
  <si>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</si>
  <si>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</si>
  <si>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</si>
  <si>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</si>
  <si>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</si>
  <si>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</si>
  <si>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</si>
  <si>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</si>
  <si>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</si>
  <si>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</si>
  <si>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</si>
  <si>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</si>
  <si>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</si>
  <si>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</si>
  <si>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</si>
  <si>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</si>
  <si>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</si>
  <si>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</si>
  <si>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</si>
  <si>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</si>
  <si>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</si>
  <si>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</si>
  <si>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</si>
  <si>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</si>
  <si>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</si>
  <si>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</si>
  <si>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</si>
  <si>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</si>
  <si>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</si>
  <si>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</si>
  <si>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</si>
  <si>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</si>
  <si>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</si>
  <si>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</si>
  <si>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</si>
  <si>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</si>
  <si>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</si>
  <si>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</si>
  <si>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</si>
  <si>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</si>
  <si>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</si>
  <si>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</si>
  <si>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</si>
  <si>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</si>
  <si>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</si>
  <si>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</si>
  <si>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</si>
  <si>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</si>
  <si>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</si>
  <si>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</si>
  <si>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</si>
  <si>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</si>
  <si>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</si>
  <si>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</si>
  <si>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</si>
  <si>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</si>
  <si>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</si>
  <si>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</si>
  <si>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</si>
  <si>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</si>
  <si>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</si>
  <si>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</si>
  <si>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</si>
  <si>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</si>
  <si>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</si>
  <si>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</si>
  <si>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</si>
  <si>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</si>
  <si>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</si>
  <si>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</si>
  <si>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</si>
  <si>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</si>
  <si>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</si>
  <si>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</si>
  <si>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</si>
  <si>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</si>
  <si>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</si>
  <si>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</si>
  <si>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</si>
  <si>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</si>
  <si>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</si>
  <si>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</si>
  <si>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</si>
  <si>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</si>
  <si>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</si>
  <si>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</si>
  <si>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</si>
  <si>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</si>
  <si>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</si>
  <si>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</si>
  <si>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</si>
  <si>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</si>
  <si>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</si>
  <si>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</si>
  <si>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</si>
  <si>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</si>
  <si>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</si>
  <si>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</si>
  <si>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</si>
  <si>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</si>
  <si>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</si>
  <si>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</si>
  <si>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</si>
  <si>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</si>
  <si>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</si>
  <si>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</si>
  <si>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</si>
  <si>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</si>
  <si>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</si>
  <si>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</si>
  <si>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</si>
  <si>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</si>
  <si>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</si>
  <si>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</si>
  <si>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</si>
  <si>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</si>
  <si>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</si>
  <si>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</si>
  <si>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</si>
  <si>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</si>
  <si>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</si>
  <si>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</si>
  <si>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</si>
  <si>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</si>
  <si>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</si>
  <si>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</si>
  <si>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</si>
  <si>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</si>
  <si>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</si>
  <si>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</si>
  <si>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</si>
  <si>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</si>
  <si>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</si>
  <si>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</si>
  <si>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</si>
  <si>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</si>
  <si>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</si>
  <si>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</si>
  <si>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</si>
  <si>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</si>
  <si>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</si>
  <si>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</si>
  <si>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</si>
  <si>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</si>
  <si>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</si>
  <si>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</si>
  <si>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</si>
  <si>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</si>
  <si>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</si>
  <si>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</si>
  <si>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</si>
  <si>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</si>
  <si>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</si>
  <si>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</si>
  <si>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</si>
  <si>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</si>
  <si>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</si>
  <si>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</si>
  <si>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</si>
  <si>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</si>
  <si>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</si>
  <si>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</si>
  <si>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</si>
  <si>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</si>
  <si>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</si>
  <si>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</si>
  <si>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</si>
  <si>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</si>
  <si>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</si>
  <si>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</si>
  <si>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</si>
  <si>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</si>
  <si>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</si>
  <si>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</si>
  <si>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</si>
  <si>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</si>
  <si>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</si>
  <si>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</si>
  <si>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</si>
  <si>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</si>
  <si>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</si>
  <si>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</si>
  <si>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</si>
  <si>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</si>
  <si>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</si>
  <si>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</si>
  <si>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</si>
  <si>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</si>
  <si>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</si>
  <si>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</si>
  <si>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</si>
  <si>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</si>
  <si>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</si>
  <si>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</si>
  <si>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</si>
  <si>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</si>
  <si>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</si>
  <si>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</si>
  <si>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</si>
  <si>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</si>
  <si>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</si>
  <si>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</si>
  <si>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</si>
  <si>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</si>
  <si>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</si>
  <si>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</si>
  <si>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</si>
  <si>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</si>
  <si>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</si>
  <si>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</si>
  <si>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</si>
  <si>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</si>
  <si>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</si>
  <si>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</si>
  <si>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</si>
  <si>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</si>
  <si>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</si>
  <si>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</si>
  <si>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</si>
  <si>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</si>
  <si>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</si>
  <si>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</si>
  <si>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</si>
  <si>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</si>
  <si>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</si>
  <si>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</si>
  <si>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</si>
  <si>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</si>
  <si>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</si>
  <si>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</si>
  <si>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</si>
  <si>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</si>
  <si>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</si>
  <si>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</si>
  <si>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</si>
  <si>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</si>
  <si>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</si>
  <si>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</si>
  <si>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</si>
  <si>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</si>
  <si>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</si>
  <si>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</si>
  <si>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</si>
  <si>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</si>
  <si>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</si>
  <si>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</si>
  <si>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</si>
  <si>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</si>
  <si>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</si>
  <si>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</si>
  <si>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</si>
  <si>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</si>
  <si>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</si>
  <si>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</si>
  <si>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</si>
  <si>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</si>
  <si>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</si>
  <si>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</si>
  <si>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</si>
  <si>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</si>
  <si>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</si>
  <si>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</si>
  <si>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</si>
  <si>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</si>
  <si>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</si>
  <si>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</si>
  <si>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</si>
  <si>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</si>
  <si>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</si>
  <si>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</si>
  <si>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</si>
  <si>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</si>
  <si>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</si>
  <si>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</si>
  <si>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</si>
  <si>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</si>
  <si>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</si>
  <si>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</si>
  <si>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</si>
  <si>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</si>
  <si>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</si>
  <si>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</si>
  <si>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</si>
  <si>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</si>
  <si>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</si>
  <si>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</si>
  <si>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</si>
  <si>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</si>
  <si>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</si>
  <si>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</si>
  <si>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</si>
  <si>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</si>
  <si>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</si>
  <si>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</si>
  <si>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</si>
  <si>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</si>
  <si>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</si>
  <si>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</si>
  <si>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</si>
  <si>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</si>
  <si>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</si>
  <si>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</si>
  <si>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</si>
  <si>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</si>
  <si>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</si>
  <si>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</si>
  <si>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</si>
  <si>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</si>
  <si>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</si>
  <si>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</si>
  <si>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</si>
  <si>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</si>
  <si>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</si>
  <si>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</si>
  <si>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</si>
  <si>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</si>
  <si>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</si>
  <si>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</si>
  <si>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</si>
  <si>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</si>
  <si>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</si>
  <si>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</si>
  <si>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</si>
  <si>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</si>
  <si>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</si>
  <si>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</si>
  <si>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</si>
  <si>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</si>
  <si>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</si>
  <si>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</si>
  <si>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</si>
  <si>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</si>
  <si>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</si>
  <si>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</si>
  <si>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</si>
  <si>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</si>
  <si>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</si>
  <si>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</si>
  <si>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</si>
  <si>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</si>
  <si>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</si>
  <si>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</si>
  <si>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</si>
  <si>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</si>
  <si>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</si>
  <si>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</si>
  <si>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</si>
  <si>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</si>
  <si>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</si>
  <si>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</si>
  <si>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</si>
  <si>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</si>
  <si>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</si>
  <si>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</si>
  <si>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</si>
  <si>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</si>
  <si>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</si>
  <si>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</si>
  <si>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</si>
  <si>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</si>
  <si>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</si>
  <si>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</si>
  <si>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</si>
  <si>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</si>
  <si>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</si>
  <si>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</si>
  <si>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</si>
  <si>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</si>
  <si>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</si>
  <si>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</si>
  <si>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</si>
  <si>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</si>
  <si>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</si>
  <si>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</si>
  <si>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</si>
  <si>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</si>
  <si>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</si>
  <si>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</si>
  <si>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</si>
  <si>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</si>
  <si>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</si>
  <si>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</si>
  <si>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</si>
  <si>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</si>
  <si>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</si>
  <si>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</si>
  <si>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</si>
  <si>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</si>
  <si>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</si>
  <si>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</si>
  <si>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</si>
  <si>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</si>
  <si>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</si>
  <si>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</si>
  <si>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</si>
  <si>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</si>
  <si>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</si>
  <si>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</si>
  <si>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</si>
  <si>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</si>
  <si>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</si>
  <si>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</si>
  <si>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</si>
  <si>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</si>
  <si>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</si>
  <si>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</si>
  <si>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</si>
  <si>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</si>
  <si>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</si>
  <si>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</si>
  <si>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</si>
  <si>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</si>
  <si>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</si>
  <si>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</si>
  <si>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</si>
  <si>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</si>
  <si>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</si>
  <si>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</si>
  <si>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</si>
  <si>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</si>
  <si>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</si>
  <si>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</si>
  <si>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</si>
  <si>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</si>
  <si>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</si>
  <si>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</si>
  <si>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</si>
  <si>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</si>
  <si>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</si>
  <si>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</si>
  <si>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</si>
  <si>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</si>
  <si>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</si>
  <si>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</si>
  <si>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</si>
  <si>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</si>
  <si>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</si>
  <si>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</si>
  <si>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</si>
  <si>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</si>
  <si>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</si>
  <si>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</si>
  <si>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</si>
  <si>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</si>
  <si>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</si>
  <si>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</si>
  <si>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</si>
  <si>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</si>
  <si>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</si>
  <si>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</si>
  <si>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</si>
  <si>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</si>
  <si>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</si>
  <si>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</si>
  <si>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</si>
  <si>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</si>
  <si>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</si>
  <si>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</si>
  <si>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</si>
  <si>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</si>
  <si>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</si>
  <si>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</si>
  <si>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</si>
  <si>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</si>
  <si>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</si>
  <si>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</si>
  <si>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</si>
  <si>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</si>
  <si>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</si>
  <si>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</si>
  <si>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</si>
  <si>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</si>
  <si>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</si>
  <si>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</si>
  <si>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</si>
  <si>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</si>
  <si>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</si>
  <si>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</si>
  <si>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</si>
  <si>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</si>
  <si>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</si>
  <si>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</si>
  <si>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</si>
  <si>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</si>
  <si>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</si>
  <si>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</si>
  <si>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</si>
  <si>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</si>
  <si>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</si>
  <si>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</si>
  <si>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</si>
  <si>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</si>
  <si>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</si>
  <si>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</si>
  <si>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</si>
  <si>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</si>
  <si>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</si>
  <si>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</si>
  <si>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</si>
  <si>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</si>
  <si>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</si>
  <si>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</si>
  <si>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</si>
  <si>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</si>
  <si>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</si>
  <si>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</si>
  <si>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</si>
  <si>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</si>
  <si>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</si>
  <si>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</si>
  <si>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</si>
  <si>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</si>
  <si>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</si>
  <si>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</si>
  <si>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</si>
  <si>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</si>
  <si>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</si>
  <si>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</si>
  <si>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</si>
  <si>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</si>
  <si>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</si>
  <si>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</si>
  <si>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</si>
  <si>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</si>
  <si>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</si>
  <si>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</si>
  <si>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</si>
  <si>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</si>
  <si>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</si>
  <si>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</si>
  <si>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</si>
  <si>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</si>
  <si>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</si>
  <si>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</si>
  <si>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</si>
  <si>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</si>
  <si>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</si>
  <si>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</si>
  <si>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</si>
  <si>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</si>
  <si>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</si>
  <si>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</si>
  <si>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</si>
  <si>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</si>
  <si>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</si>
  <si>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</si>
  <si>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</si>
  <si>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</si>
  <si>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</si>
  <si>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</si>
  <si>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</si>
  <si>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</si>
  <si>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</si>
  <si>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</si>
  <si>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</si>
  <si>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</si>
  <si>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</si>
  <si>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</si>
  <si>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</si>
  <si>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</si>
  <si>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</si>
  <si>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</si>
  <si>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</si>
  <si>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</si>
  <si>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</si>
  <si>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</si>
  <si>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</si>
  <si>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</si>
  <si>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</si>
  <si>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</si>
  <si>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</si>
  <si>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</si>
  <si>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</si>
  <si>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</si>
  <si>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</si>
  <si>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</si>
  <si>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</si>
  <si>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</si>
  <si>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</si>
  <si>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</si>
  <si>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</si>
  <si>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</si>
  <si>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</si>
  <si>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</si>
  <si>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</si>
  <si>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</si>
  <si>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</si>
  <si>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</si>
  <si>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</si>
  <si>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</si>
  <si>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</si>
  <si>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</si>
  <si>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</si>
  <si>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</si>
  <si>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</si>
  <si>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</si>
  <si>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</si>
  <si>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</si>
  <si>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</si>
  <si>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</si>
  <si>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</si>
  <si>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</si>
  <si>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</si>
  <si>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</si>
  <si>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</si>
  <si>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</si>
  <si>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</si>
  <si>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</si>
  <si>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</si>
  <si>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</si>
  <si>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</si>
  <si>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</si>
  <si>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</si>
  <si>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</si>
  <si>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</si>
  <si>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</si>
  <si>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</si>
  <si>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</si>
  <si>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</si>
  <si>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</si>
  <si>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</si>
  <si>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</si>
  <si>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</si>
  <si>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</si>
  <si>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</si>
  <si>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</si>
  <si>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</si>
  <si>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</si>
  <si>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</si>
  <si>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</si>
  <si>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</si>
  <si>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</si>
  <si>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</si>
  <si>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</si>
  <si>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</si>
  <si>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</si>
  <si>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</si>
  <si>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</si>
  <si>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</si>
  <si>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</si>
  <si>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</si>
  <si>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</si>
  <si>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</si>
  <si>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</si>
  <si>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</si>
  <si>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</si>
  <si>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</si>
  <si>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</si>
  <si>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</si>
  <si>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</si>
  <si>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</si>
  <si>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</si>
  <si>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</si>
  <si>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</si>
  <si>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</si>
  <si>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</si>
  <si>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</si>
  <si>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</si>
  <si>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</si>
  <si>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</si>
  <si>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</si>
  <si>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</si>
  <si>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</si>
  <si>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</si>
  <si>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</si>
  <si>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</si>
  <si>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</si>
  <si>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</si>
  <si>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</si>
  <si>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</si>
  <si>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</si>
  <si>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</si>
  <si>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</si>
  <si>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</si>
  <si>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</si>
  <si>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</si>
  <si>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</si>
  <si>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</si>
  <si>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</si>
  <si>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</si>
  <si>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</si>
  <si>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</si>
  <si>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</si>
  <si>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</si>
  <si>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</si>
  <si>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</si>
  <si>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</si>
  <si>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</si>
  <si>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</si>
  <si>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</si>
  <si>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</si>
  <si>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</si>
  <si>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</si>
  <si>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</si>
  <si>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</si>
  <si>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</si>
  <si>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</si>
  <si>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</si>
  <si>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</si>
  <si>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</si>
  <si>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</si>
  <si>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</si>
  <si>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</si>
  <si>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</si>
  <si>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</si>
  <si>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</si>
  <si>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</si>
  <si>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</si>
  <si>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</si>
  <si>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</si>
  <si>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</si>
  <si>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</si>
  <si>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</si>
  <si>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</si>
  <si>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</si>
  <si>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</si>
  <si>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</si>
  <si>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</si>
  <si>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</si>
  <si>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</si>
  <si>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</si>
  <si>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</si>
  <si>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</si>
  <si>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</si>
  <si>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</si>
  <si>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</si>
  <si>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</si>
  <si>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</si>
  <si>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</si>
  <si>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</si>
  <si>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</si>
  <si>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</si>
  <si>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</si>
  <si>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</si>
  <si>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</si>
  <si>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</si>
  <si>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</si>
  <si>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</si>
  <si>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</si>
  <si>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</si>
  <si>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</si>
  <si>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</si>
  <si>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</si>
  <si>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</si>
  <si>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</si>
  <si>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</si>
  <si>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</si>
  <si>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</si>
  <si>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</si>
  <si>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</si>
  <si>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</si>
  <si>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</si>
  <si>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</si>
  <si>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</si>
  <si>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</si>
  <si>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</si>
  <si>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</si>
  <si>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</si>
  <si>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</si>
  <si>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</si>
  <si>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</si>
  <si>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</si>
  <si>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</si>
  <si>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</si>
  <si>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</si>
  <si>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</si>
  <si>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</si>
  <si>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</si>
  <si>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</si>
  <si>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</si>
  <si>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</si>
  <si>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</si>
  <si>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</si>
  <si>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</si>
  <si>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</si>
  <si>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</si>
  <si>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</si>
  <si>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</si>
  <si>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</si>
  <si>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</si>
  <si>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</si>
  <si>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</si>
  <si>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</si>
  <si>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</si>
  <si>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</si>
  <si>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</si>
  <si>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</si>
  <si>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</si>
  <si>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</si>
  <si>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</si>
  <si>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</si>
  <si>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</si>
  <si>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</si>
  <si>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</si>
  <si>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</si>
  <si>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</si>
  <si>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</si>
  <si>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</si>
  <si>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</si>
  <si>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</si>
  <si>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</si>
  <si>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</si>
  <si>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</si>
  <si>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</si>
  <si>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</si>
  <si>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</si>
  <si>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</si>
  <si>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</si>
  <si>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</si>
  <si>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</si>
  <si>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</si>
  <si>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</si>
  <si>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</si>
  <si>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</si>
  <si>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</si>
  <si>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</si>
  <si>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</si>
  <si>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</si>
  <si>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</si>
  <si>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</si>
  <si>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</si>
  <si>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</si>
  <si>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</si>
  <si>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</si>
  <si>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</si>
  <si>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</si>
  <si>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</si>
  <si>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</si>
  <si>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</si>
  <si>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</si>
  <si>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</si>
  <si>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</si>
  <si>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</si>
  <si>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</si>
  <si>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</si>
  <si>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</si>
  <si>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</si>
  <si>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</si>
  <si>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</si>
  <si>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</si>
  <si>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</si>
  <si>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</si>
  <si>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</si>
  <si>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</si>
  <si>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</si>
  <si>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</si>
  <si>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</si>
  <si>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</si>
  <si>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</si>
  <si>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</si>
  <si>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</si>
  <si>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</si>
  <si>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</si>
  <si>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</si>
  <si>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</si>
  <si>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</si>
  <si>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</si>
  <si>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</si>
  <si>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</si>
  <si>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</si>
  <si>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</si>
  <si>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</si>
  <si>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</si>
  <si>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</si>
  <si>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</si>
  <si>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</si>
  <si>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</si>
  <si>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</si>
  <si>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</si>
  <si>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</si>
  <si>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</si>
  <si>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</si>
  <si>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</si>
  <si>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</si>
  <si>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</si>
  <si>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</si>
  <si>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</si>
  <si>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</si>
  <si>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</si>
  <si>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</si>
  <si>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</si>
  <si>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</si>
  <si>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</si>
  <si>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</si>
  <si>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</si>
  <si>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</si>
  <si>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</si>
  <si>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</si>
  <si>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</si>
  <si>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</si>
  <si>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</si>
  <si>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</si>
  <si>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</si>
  <si>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</si>
  <si>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</si>
  <si>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</si>
  <si>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</si>
  <si>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</si>
  <si>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</si>
  <si>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</si>
  <si>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</si>
  <si>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</si>
  <si>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</si>
  <si>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</si>
  <si>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</si>
  <si>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</si>
  <si>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</si>
  <si>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</si>
  <si>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</si>
  <si>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</si>
  <si>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</si>
  <si>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</si>
  <si>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</si>
  <si>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</si>
  <si>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</si>
  <si>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</si>
  <si>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</si>
  <si>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</si>
  <si>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</si>
  <si>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</si>
  <si>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</si>
  <si>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</si>
  <si>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</si>
  <si>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</si>
  <si>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</si>
  <si>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</si>
  <si>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</si>
  <si>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</si>
  <si>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</si>
  <si>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</si>
  <si>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</si>
  <si>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</si>
  <si>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</si>
  <si>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</si>
  <si>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</si>
  <si>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</si>
  <si>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</si>
  <si>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</si>
  <si>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</si>
  <si>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</si>
  <si>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</si>
  <si>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</si>
  <si>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</si>
  <si>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</si>
  <si>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</si>
  <si>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</si>
  <si>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</si>
  <si>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</si>
  <si>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</si>
  <si>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</si>
  <si>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</si>
  <si>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</si>
  <si>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</si>
  <si>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</si>
  <si>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</si>
  <si>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</si>
  <si>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</si>
  <si>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</si>
  <si>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</si>
  <si>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</si>
  <si>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</si>
  <si>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</si>
  <si>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</si>
  <si>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</si>
  <si>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</si>
  <si>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</si>
  <si>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</si>
  <si>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</si>
  <si>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</si>
  <si>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</si>
  <si>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</si>
  <si>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</si>
  <si>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</si>
  <si>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</si>
  <si>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</si>
  <si>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</si>
  <si>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</si>
  <si>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</si>
  <si>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</si>
  <si>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</si>
  <si>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</si>
  <si>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</si>
  <si>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</si>
  <si>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</si>
  <si>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</si>
  <si>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</si>
  <si>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</si>
  <si>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</si>
  <si>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</si>
  <si>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</si>
  <si>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</si>
  <si>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</si>
  <si>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</si>
  <si>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</si>
  <si>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</si>
  <si>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</si>
  <si>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</si>
  <si>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</si>
  <si>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</si>
  <si>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</si>
  <si>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</si>
  <si>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</si>
  <si>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</si>
  <si>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</si>
  <si>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</si>
  <si>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</si>
  <si>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</si>
  <si>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</si>
  <si>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</si>
  <si>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</si>
  <si>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</si>
  <si>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</si>
  <si>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</si>
  <si>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</si>
  <si>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</si>
  <si>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</si>
  <si>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</si>
  <si>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</si>
  <si>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</si>
  <si>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</si>
  <si>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</si>
  <si>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</si>
  <si>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</si>
  <si>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</si>
  <si>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</si>
  <si>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</si>
  <si>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</si>
  <si>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</si>
  <si>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</si>
  <si>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</si>
  <si>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</si>
  <si>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</si>
  <si>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</si>
  <si>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</si>
  <si>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</si>
  <si>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</si>
  <si>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</si>
  <si>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</si>
  <si>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</si>
  <si>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</si>
  <si>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</si>
  <si>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</si>
  <si>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</si>
  <si>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</si>
  <si>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</si>
  <si>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</si>
  <si>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</si>
  <si>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</si>
  <si>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</si>
  <si>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</si>
  <si>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</si>
  <si>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</si>
  <si>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</si>
  <si>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</si>
  <si>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</si>
  <si>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</si>
  <si>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</si>
  <si>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</si>
  <si>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</si>
  <si>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</si>
  <si>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</si>
  <si>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</si>
  <si>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</si>
  <si>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</si>
  <si>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</si>
  <si>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</si>
  <si>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</si>
  <si>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</si>
  <si>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</si>
  <si>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</si>
  <si>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</si>
  <si>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</si>
  <si>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</si>
  <si>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</si>
  <si>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</si>
  <si>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</si>
  <si>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</si>
  <si>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</si>
  <si>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</si>
  <si>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</si>
  <si>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</si>
  <si>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</si>
  <si>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</si>
  <si>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</si>
  <si>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</si>
  <si>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</si>
  <si>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</si>
  <si>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</si>
  <si>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</si>
  <si>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</si>
  <si>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</si>
  <si>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</si>
  <si>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</si>
  <si>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</si>
  <si>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</si>
  <si>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</si>
  <si>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</si>
  <si>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</si>
  <si>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</si>
  <si>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</si>
  <si>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</si>
  <si>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</si>
  <si>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</si>
  <si>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</si>
  <si>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</si>
  <si>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</si>
  <si>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</si>
  <si>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</si>
  <si>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</si>
  <si>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</si>
  <si>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</si>
  <si>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</si>
  <si>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</si>
  <si>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</si>
  <si>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</si>
  <si>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</si>
  <si>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</si>
  <si>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</si>
  <si>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</si>
  <si>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</si>
  <si>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</si>
  <si>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</si>
  <si>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</si>
  <si>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</si>
  <si>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</si>
  <si>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</si>
  <si>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</si>
  <si>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</si>
  <si>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</si>
  <si>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</si>
  <si>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</si>
  <si>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</si>
  <si>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</si>
  <si>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</si>
  <si>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</si>
  <si>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</si>
  <si>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</si>
  <si>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</si>
  <si>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</si>
  <si>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</si>
  <si>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</si>
  <si>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</si>
  <si>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</si>
  <si>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</si>
  <si>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</si>
  <si>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</si>
  <si>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</si>
  <si>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</si>
  <si>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</si>
  <si>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</si>
  <si>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</si>
  <si>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</si>
  <si>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</si>
  <si>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</si>
  <si>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</si>
  <si>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</si>
  <si>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</si>
  <si>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</si>
  <si>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</si>
  <si>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</si>
  <si>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</si>
  <si>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</si>
  <si>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</si>
  <si>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</si>
  <si>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</si>
  <si>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</si>
  <si>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</si>
  <si>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</si>
  <si>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</si>
  <si>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</si>
  <si>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</si>
  <si>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</si>
  <si>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</si>
  <si>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</si>
  <si>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</si>
  <si>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</si>
  <si>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</si>
  <si>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</si>
  <si>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</si>
  <si>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</si>
  <si>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</si>
  <si>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</si>
  <si>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</si>
  <si>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</si>
  <si>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</si>
  <si>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</si>
  <si>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</si>
  <si>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</si>
  <si>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</si>
  <si>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</si>
  <si>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</si>
  <si>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</si>
  <si>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</si>
  <si>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</si>
  <si>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</si>
  <si>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</si>
  <si>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</si>
  <si>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</si>
  <si>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</si>
  <si>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</si>
  <si>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</si>
  <si>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</si>
  <si>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</si>
  <si>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</si>
  <si>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</si>
  <si>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</si>
  <si>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</si>
  <si>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</si>
  <si>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</si>
  <si>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</si>
  <si>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</si>
  <si>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</si>
  <si>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</si>
  <si>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</si>
  <si>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</si>
  <si>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</si>
  <si>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</si>
  <si>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</si>
  <si>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</si>
  <si>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</si>
  <si>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</si>
  <si>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</si>
  <si>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</si>
  <si>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</si>
  <si>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</si>
  <si>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</si>
  <si>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</si>
  <si>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</si>
  <si>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</si>
  <si>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</si>
  <si>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</si>
  <si>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</si>
  <si>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</si>
  <si>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</si>
  <si>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</si>
  <si>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</si>
  <si>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</si>
  <si>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</si>
  <si>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</si>
  <si>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</si>
  <si>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</si>
  <si>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</si>
  <si>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</si>
  <si>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</si>
  <si>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</si>
  <si>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</si>
  <si>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</si>
  <si>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</si>
  <si>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</si>
  <si>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</si>
  <si>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</si>
  <si>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</si>
  <si>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</si>
  <si>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</si>
  <si>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</si>
  <si>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</si>
  <si>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</si>
  <si>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</si>
  <si>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</si>
  <si>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</si>
  <si>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</si>
  <si>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</si>
  <si>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</si>
  <si>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</si>
  <si>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</si>
  <si>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</si>
  <si>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</si>
  <si>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</si>
  <si>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</si>
  <si>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</si>
  <si>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</si>
  <si>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</si>
  <si>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</si>
  <si>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</si>
  <si>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</si>
  <si>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</si>
  <si>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</si>
  <si>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</si>
  <si>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</si>
  <si>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</si>
  <si>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</si>
  <si>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</si>
  <si>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</si>
  <si>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</si>
  <si>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</si>
  <si>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</si>
  <si>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</si>
  <si>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</si>
  <si>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</si>
  <si>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</si>
  <si>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</si>
  <si>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</si>
  <si>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</si>
  <si>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</si>
  <si>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</si>
  <si>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</si>
  <si>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</si>
  <si>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</si>
  <si>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</si>
  <si>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</si>
  <si>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</si>
  <si>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</si>
  <si>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</si>
  <si>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</si>
  <si>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</si>
  <si>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</si>
  <si>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</si>
  <si>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</si>
  <si>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</si>
  <si>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</si>
  <si>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</si>
  <si>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</si>
  <si>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</si>
  <si>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</si>
  <si>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</si>
  <si>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</si>
  <si>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</si>
  <si>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</si>
  <si>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</si>
  <si>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</si>
  <si>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</si>
  <si>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</si>
  <si>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</si>
  <si>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</si>
  <si>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</si>
  <si>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</si>
  <si>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</si>
  <si>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</si>
  <si>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</si>
  <si>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</si>
  <si>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</si>
  <si>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</si>
  <si>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</si>
  <si>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</si>
  <si>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</si>
  <si>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</si>
  <si>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</si>
  <si>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</si>
  <si>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</si>
  <si>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</si>
  <si>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</si>
  <si>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</si>
  <si>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</si>
  <si>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</si>
  <si>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</si>
  <si>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</si>
  <si>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</si>
  <si>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</si>
  <si>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</si>
  <si>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</si>
  <si>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</si>
  <si>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</si>
  <si>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</si>
  <si>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</si>
  <si>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</si>
  <si>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</si>
  <si>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</si>
  <si>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</si>
  <si>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</si>
  <si>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</si>
  <si>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</si>
  <si>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</si>
  <si>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</si>
  <si>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</si>
  <si>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</si>
  <si>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</si>
  <si>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</si>
  <si>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</si>
  <si>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</si>
  <si>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</si>
  <si>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</si>
  <si>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</si>
  <si>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</si>
  <si>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</si>
  <si>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</si>
  <si>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</si>
  <si>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</si>
  <si>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</si>
  <si>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</si>
  <si>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</si>
  <si>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</si>
  <si>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</si>
  <si>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</si>
  <si>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</si>
  <si>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</si>
  <si>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</si>
  <si>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</si>
  <si>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</si>
  <si>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</si>
  <si>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</si>
  <si>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</si>
  <si>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</si>
  <si>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</si>
  <si>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</si>
  <si>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</si>
  <si>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</si>
  <si>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</si>
  <si>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</si>
  <si>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</si>
  <si>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</si>
  <si>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</si>
  <si>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</si>
  <si>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</si>
  <si>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</si>
  <si>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</si>
  <si>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</si>
  <si>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</si>
  <si>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</si>
  <si>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</si>
  <si>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</si>
  <si>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</si>
  <si>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</si>
  <si>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</si>
  <si>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</si>
  <si>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</si>
  <si>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</si>
  <si>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</si>
  <si>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</si>
  <si>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</si>
  <si>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</si>
  <si>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</si>
  <si>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</si>
  <si>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</si>
  <si>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</si>
  <si>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</si>
  <si>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</si>
  <si>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</si>
  <si>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</si>
  <si>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</si>
  <si>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</si>
  <si>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</si>
  <si>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</si>
  <si>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</si>
  <si>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</si>
  <si>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</si>
  <si>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</si>
  <si>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</si>
  <si>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</si>
  <si>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</si>
  <si>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</si>
  <si>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</si>
  <si>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</si>
  <si>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</si>
  <si>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</si>
  <si>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</si>
  <si>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</si>
  <si>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</si>
  <si>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</si>
  <si>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</si>
  <si>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</si>
  <si>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</si>
  <si>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</si>
  <si>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</si>
  <si>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</si>
  <si>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</si>
  <si>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</si>
  <si>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</si>
  <si>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</si>
  <si>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</si>
  <si>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</si>
  <si>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</si>
  <si>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</si>
  <si>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</si>
  <si>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</si>
  <si>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</si>
  <si>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</si>
  <si>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</si>
  <si>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</si>
  <si>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</si>
  <si>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</si>
  <si>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</si>
  <si>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</si>
  <si>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</si>
  <si>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</si>
  <si>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</si>
  <si>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</si>
  <si>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</si>
  <si>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</si>
  <si>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</si>
  <si>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</si>
  <si>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</si>
  <si>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</si>
  <si>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</si>
  <si>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</si>
  <si>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</si>
  <si>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</si>
  <si>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</si>
  <si>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</si>
  <si>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</si>
  <si>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</si>
  <si>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</si>
  <si>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</si>
  <si>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</si>
  <si>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</si>
  <si>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</si>
  <si>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</si>
  <si>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</si>
  <si>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</si>
  <si>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</si>
  <si>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</si>
  <si>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</si>
  <si>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</si>
  <si>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</si>
  <si>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</si>
  <si>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</si>
  <si>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</si>
  <si>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</si>
  <si>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</si>
  <si>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</si>
  <si>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</si>
  <si>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</si>
  <si>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</si>
  <si>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</si>
  <si>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</si>
  <si>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</si>
  <si>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</si>
  <si>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</si>
  <si>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</si>
  <si>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</si>
  <si>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</si>
  <si>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</si>
  <si>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</si>
  <si>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</si>
  <si>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</si>
  <si>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</si>
  <si>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</si>
  <si>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</si>
  <si>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</si>
  <si>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</si>
  <si>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</si>
  <si>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</si>
  <si>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</si>
  <si>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</si>
  <si>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</si>
  <si>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</si>
  <si>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</si>
  <si>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</si>
  <si>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</si>
  <si>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</si>
  <si>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</si>
  <si>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</si>
  <si>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</si>
  <si>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</si>
  <si>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</si>
  <si>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</si>
  <si>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</si>
  <si>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</si>
  <si>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</si>
  <si>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</si>
  <si>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</si>
  <si>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</si>
  <si>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</si>
  <si>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</si>
  <si>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</si>
  <si>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</si>
  <si>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</si>
  <si>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</si>
  <si>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</si>
  <si>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</si>
  <si>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</si>
  <si>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</si>
  <si>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</si>
  <si>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</si>
  <si>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</si>
  <si>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</si>
  <si>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</si>
  <si>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</si>
  <si>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</si>
  <si>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</si>
  <si>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</si>
  <si>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</si>
  <si>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</si>
  <si>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</si>
  <si>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</si>
  <si>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</si>
  <si>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</si>
  <si>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</si>
  <si>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</si>
  <si>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</si>
  <si>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</si>
  <si>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</si>
  <si>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</si>
  <si>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</si>
  <si>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</si>
  <si>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</si>
  <si>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</si>
  <si>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</si>
  <si>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</si>
  <si>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</si>
  <si>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</si>
  <si>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</si>
  <si>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</si>
  <si>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</si>
  <si>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</si>
  <si>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</si>
  <si>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</si>
  <si>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</si>
  <si>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</si>
  <si>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</si>
  <si>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</si>
  <si>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</si>
  <si>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</si>
  <si>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</si>
  <si>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</si>
  <si>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</si>
  <si>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</si>
  <si>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</si>
  <si>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</si>
  <si>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</si>
  <si>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</si>
  <si>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</si>
  <si>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</si>
  <si>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</si>
  <si>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</si>
  <si>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</si>
  <si>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</si>
  <si>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</si>
  <si>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</si>
  <si>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</si>
  <si>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</si>
  <si>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</si>
  <si>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</si>
  <si>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</si>
  <si>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</si>
  <si>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</si>
  <si>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</si>
  <si>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</si>
  <si>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</si>
  <si>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</si>
  <si>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</si>
  <si>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</si>
  <si>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</si>
  <si>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</si>
  <si>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</si>
  <si>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</si>
  <si>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</si>
  <si>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</si>
  <si>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</si>
  <si>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</si>
  <si>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</si>
  <si>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</si>
  <si>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</si>
  <si>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</si>
  <si>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</si>
  <si>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</si>
  <si>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</si>
  <si>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</si>
  <si>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</si>
  <si>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</si>
  <si>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</si>
  <si>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</si>
  <si>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</si>
  <si>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</si>
  <si>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</si>
  <si>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</si>
  <si>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</si>
  <si>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</si>
  <si>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</si>
  <si>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</si>
  <si>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</si>
  <si>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</si>
  <si>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</si>
  <si>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</si>
  <si>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</si>
  <si>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</si>
  <si>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</si>
  <si>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</si>
  <si>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</si>
  <si>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</si>
  <si>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</si>
  <si>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</si>
  <si>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</si>
  <si>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</si>
  <si>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</si>
  <si>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</si>
  <si>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</si>
  <si>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</si>
  <si>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</si>
  <si>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</si>
  <si>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</si>
  <si>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</si>
  <si>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</si>
  <si>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</si>
  <si>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</si>
  <si>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</si>
  <si>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</si>
  <si>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</si>
  <si>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</si>
  <si>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</si>
  <si>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</si>
  <si>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</si>
  <si>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</si>
  <si>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</si>
  <si>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</si>
  <si>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</si>
  <si>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</si>
  <si>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</si>
  <si>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</si>
  <si>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</si>
  <si>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</si>
  <si>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</si>
  <si>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</si>
  <si>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</si>
  <si>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</si>
  <si>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</si>
  <si>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</si>
  <si>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</si>
  <si>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</si>
  <si>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</si>
  <si>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</si>
  <si>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</si>
  <si>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</si>
  <si>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</si>
  <si>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</si>
  <si>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</si>
  <si>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</si>
  <si>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</si>
  <si>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</si>
  <si>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</si>
  <si>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</si>
  <si>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</si>
  <si>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</si>
  <si>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</si>
  <si>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</si>
  <si>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</si>
  <si>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</si>
  <si>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</si>
  <si>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</si>
  <si>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</si>
  <si>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</si>
  <si>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</si>
  <si>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</si>
  <si>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</si>
  <si>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</si>
  <si>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</si>
  <si>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</si>
  <si>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</si>
  <si>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</si>
  <si>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</si>
  <si>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</si>
  <si>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</si>
  <si>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</si>
  <si>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</si>
  <si>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</si>
  <si>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</si>
  <si>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</si>
  <si>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</si>
  <si>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</si>
  <si>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</si>
  <si>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</si>
  <si>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</si>
  <si>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</si>
  <si>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</si>
  <si>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</si>
  <si>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</si>
  <si>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</si>
  <si>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</si>
  <si>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</si>
  <si>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</si>
  <si>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</si>
  <si>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</si>
  <si>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</si>
  <si>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</si>
  <si>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</si>
  <si>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</si>
  <si>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</si>
  <si>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</si>
  <si>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</si>
  <si>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</si>
  <si>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</si>
  <si>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</si>
  <si>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</si>
  <si>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</si>
  <si>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</si>
  <si>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</si>
  <si>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</si>
  <si>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</si>
  <si>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</si>
  <si>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</si>
  <si>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</si>
  <si>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</si>
  <si>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</si>
  <si>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</si>
  <si>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</si>
  <si>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</si>
  <si>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</si>
  <si>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</si>
  <si>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</si>
  <si>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</si>
  <si>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</si>
  <si>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</si>
  <si>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</si>
  <si>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</si>
  <si>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</si>
  <si>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</si>
  <si>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</si>
  <si>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</si>
  <si>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</si>
  <si>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</si>
  <si>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</si>
  <si>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</si>
  <si>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</si>
  <si>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</si>
  <si>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</si>
  <si>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</si>
  <si>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</si>
  <si>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</si>
  <si>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</si>
  <si>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</si>
  <si>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</si>
  <si>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</si>
  <si>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</si>
  <si>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</si>
  <si>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</si>
  <si>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</si>
  <si>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</si>
  <si>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</si>
  <si>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</si>
  <si>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</si>
  <si>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</si>
  <si>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</si>
  <si>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</si>
  <si>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</si>
  <si>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</si>
  <si>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</si>
  <si>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</si>
  <si>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</si>
  <si>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</si>
  <si>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</si>
  <si>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</si>
  <si>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</si>
  <si>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</si>
  <si>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</si>
  <si>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</si>
  <si>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</si>
  <si>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</si>
  <si>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</si>
  <si>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</si>
  <si>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</si>
  <si>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</si>
  <si>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</si>
  <si>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</si>
  <si>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</si>
  <si>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</si>
  <si>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</si>
  <si>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</si>
  <si>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</si>
  <si>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</si>
  <si>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</si>
  <si>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</si>
  <si>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</si>
  <si>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</si>
  <si>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</si>
  <si>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</si>
  <si>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</si>
  <si>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</si>
  <si>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</si>
  <si>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</si>
  <si>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</si>
  <si>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</si>
  <si>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</si>
  <si>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</si>
  <si>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</si>
  <si>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</si>
  <si>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</si>
  <si>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</si>
  <si>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</si>
  <si>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</si>
  <si>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</si>
  <si>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</si>
  <si>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</si>
  <si>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</si>
  <si>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</si>
  <si>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</si>
  <si>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</si>
  <si>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</si>
  <si>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</si>
  <si>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</si>
  <si>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</si>
  <si>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</si>
  <si>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</si>
  <si>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</si>
  <si>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</si>
  <si>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</si>
  <si>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</si>
  <si>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</si>
  <si>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</si>
  <si>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</si>
  <si>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</si>
  <si>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</si>
  <si>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</si>
  <si>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</si>
  <si>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</si>
  <si>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</si>
  <si>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</si>
  <si>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</si>
  <si>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</si>
  <si>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</si>
  <si>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</si>
  <si>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</si>
  <si>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</si>
  <si>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</si>
  <si>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</si>
  <si>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</si>
  <si>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</si>
  <si>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</si>
  <si>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</si>
  <si>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</si>
  <si>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</si>
  <si>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</si>
  <si>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</si>
  <si>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</si>
  <si>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</si>
  <si>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</si>
  <si>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</si>
  <si>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</si>
  <si>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</si>
  <si>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</si>
  <si>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</si>
  <si>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</si>
  <si>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</si>
  <si>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</si>
  <si>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</si>
  <si>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</si>
  <si>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</si>
  <si>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</si>
  <si>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</si>
  <si>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</si>
  <si>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</si>
  <si>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</si>
  <si>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</si>
  <si>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</si>
  <si>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</si>
  <si>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</si>
  <si>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</si>
  <si>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</si>
  <si>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</si>
  <si>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</si>
  <si>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</si>
  <si>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</si>
  <si>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</si>
  <si>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</si>
  <si>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</si>
  <si>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</si>
  <si>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</si>
  <si>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</si>
  <si>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</si>
  <si>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</si>
  <si>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</si>
  <si>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</si>
  <si>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</si>
  <si>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</si>
  <si>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</si>
  <si>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</si>
  <si>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</si>
  <si>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</si>
  <si>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</si>
  <si>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</si>
  <si>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</si>
  <si>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</si>
  <si>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</si>
  <si>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</si>
  <si>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</si>
  <si>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</si>
  <si>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</si>
  <si>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</si>
  <si>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</si>
  <si>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</si>
  <si>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</si>
  <si>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</si>
  <si>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</si>
  <si>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</si>
  <si>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</si>
  <si>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</si>
  <si>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</si>
  <si>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</si>
  <si>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</si>
  <si>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</si>
  <si>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</si>
  <si>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</si>
  <si>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</si>
  <si>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</si>
  <si>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</si>
  <si>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</si>
  <si>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</si>
  <si>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</si>
  <si>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</si>
  <si>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</si>
  <si>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</si>
  <si>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</si>
  <si>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</si>
  <si>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</si>
  <si>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</si>
  <si>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</si>
  <si>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</si>
  <si>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</si>
  <si>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</si>
  <si>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</si>
  <si>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</si>
  <si>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</si>
  <si>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</si>
  <si>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</si>
  <si>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</si>
  <si>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</si>
  <si>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</si>
  <si>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</si>
  <si>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</si>
  <si>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</si>
  <si>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</si>
  <si>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</si>
  <si>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</si>
  <si>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</si>
  <si>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</si>
  <si>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</si>
  <si>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</si>
  <si>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</si>
  <si>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</si>
  <si>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</si>
  <si>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</si>
  <si>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</si>
  <si>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</si>
  <si>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</si>
  <si>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</si>
  <si>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</si>
  <si>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</si>
  <si>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</si>
  <si>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</si>
  <si>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</si>
  <si>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</si>
  <si>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</si>
  <si>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</si>
  <si>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</si>
  <si>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</si>
  <si>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</si>
  <si>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</si>
  <si>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</si>
  <si>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</si>
  <si>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</si>
  <si>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</si>
  <si>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</si>
  <si>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</si>
  <si>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</si>
  <si>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</si>
  <si>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</si>
  <si>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</si>
  <si>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</si>
  <si>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</si>
  <si>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</si>
  <si>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</si>
  <si>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</si>
  <si>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</si>
  <si>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</si>
  <si>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</si>
  <si>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</si>
  <si>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</si>
  <si>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</si>
  <si>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</si>
  <si>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</si>
  <si>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</si>
  <si>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</si>
  <si>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</si>
  <si>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</si>
  <si>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</si>
  <si>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</si>
  <si>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</si>
  <si>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</si>
  <si>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</si>
  <si>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</si>
  <si>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</si>
  <si>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</si>
  <si>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</si>
  <si>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</si>
  <si>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</si>
  <si>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</si>
  <si>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</si>
  <si>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</si>
  <si>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</si>
  <si>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</si>
  <si>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</si>
  <si>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</si>
  <si>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</si>
  <si>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</si>
  <si>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</si>
  <si>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</si>
  <si>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</si>
  <si>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</si>
  <si>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</si>
  <si>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</si>
  <si>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</si>
  <si>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</si>
  <si>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</si>
  <si>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</si>
  <si>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</si>
  <si>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</si>
  <si>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</si>
  <si>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</si>
  <si>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</si>
  <si>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</si>
  <si>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</si>
  <si>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</si>
  <si>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</si>
  <si>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</si>
  <si>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</si>
  <si>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</si>
  <si>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</si>
  <si>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</si>
  <si>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</si>
  <si>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</si>
  <si>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</si>
  <si>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</si>
  <si>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</si>
  <si>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</si>
  <si>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</si>
  <si>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</si>
  <si>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</si>
  <si>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</si>
  <si>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</si>
  <si>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</si>
  <si>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</si>
  <si>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</si>
  <si>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</si>
  <si>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</si>
  <si>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</si>
  <si>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</si>
  <si>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</si>
  <si>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</si>
  <si>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</si>
  <si>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</si>
  <si>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</si>
  <si>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</si>
  <si>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</si>
  <si>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</si>
  <si>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</si>
  <si>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</si>
  <si>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</si>
  <si>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</si>
  <si>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</si>
  <si>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</si>
  <si>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</si>
  <si>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</si>
  <si>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</si>
  <si>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</si>
  <si>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</si>
  <si>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</si>
  <si>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</si>
  <si>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</si>
  <si>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</si>
  <si>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</si>
  <si>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</si>
  <si>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</si>
  <si>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</si>
  <si>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</si>
  <si>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</si>
  <si>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</si>
  <si>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</si>
  <si>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</si>
  <si>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</si>
  <si>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</si>
  <si>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</si>
  <si>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</si>
  <si>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</si>
  <si>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</si>
  <si>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</si>
  <si>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</si>
  <si>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</si>
  <si>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</si>
  <si>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</si>
  <si>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</si>
  <si>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</si>
  <si>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</si>
  <si>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</si>
  <si>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</si>
  <si>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</si>
  <si>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</si>
  <si>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</si>
  <si>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</si>
  <si>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</si>
  <si>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</si>
  <si>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</si>
  <si>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</si>
  <si>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</si>
  <si>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</si>
  <si>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</si>
  <si>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</si>
  <si>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</si>
  <si>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</si>
  <si>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</si>
  <si>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</si>
  <si>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</si>
  <si>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</si>
  <si>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</si>
  <si>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</si>
  <si>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</si>
  <si>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</si>
  <si>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</si>
  <si>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</si>
  <si>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</si>
  <si>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</si>
  <si>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</si>
  <si>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</si>
  <si>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</si>
  <si>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</si>
  <si>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</si>
  <si>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</si>
  <si>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</si>
  <si>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</si>
  <si>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</si>
  <si>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</si>
  <si>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</si>
  <si>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</si>
  <si>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</si>
  <si>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</si>
  <si>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</si>
  <si>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</si>
  <si>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</si>
  <si>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</si>
  <si>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</si>
  <si>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</si>
  <si>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</si>
  <si>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</si>
  <si>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</si>
  <si>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</si>
  <si>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</si>
  <si>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</si>
  <si>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</si>
  <si>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</si>
  <si>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</si>
  <si>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</si>
  <si>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</si>
  <si>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</si>
  <si>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</si>
  <si>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</si>
  <si>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</si>
  <si>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</si>
  <si>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</si>
  <si>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</si>
  <si>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</si>
  <si>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</si>
  <si>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</si>
  <si>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</si>
  <si>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</si>
  <si>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</si>
  <si>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</si>
  <si>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</si>
  <si>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</si>
  <si>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</si>
  <si>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</si>
  <si>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</si>
  <si>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</si>
  <si>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</si>
  <si>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</si>
  <si>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</si>
  <si>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</si>
  <si>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</si>
  <si>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</si>
  <si>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</si>
  <si>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</si>
  <si>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</si>
  <si>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</si>
  <si>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</si>
  <si>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</si>
  <si>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</si>
  <si>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</si>
  <si>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</si>
  <si>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</si>
  <si>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</si>
  <si>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</si>
  <si>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</si>
  <si>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</si>
  <si>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</si>
  <si>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</si>
  <si>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</si>
  <si>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</si>
  <si>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</si>
  <si>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</si>
  <si>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</si>
  <si>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</si>
  <si>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</si>
  <si>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</si>
  <si>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</si>
  <si>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</si>
  <si>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</si>
  <si>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</si>
  <si>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</si>
  <si>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</si>
  <si>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</si>
  <si>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</si>
  <si>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</si>
  <si>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</si>
  <si>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</si>
  <si>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</si>
  <si>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</si>
  <si>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</si>
  <si>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</si>
  <si>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</si>
  <si>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</si>
  <si>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</si>
  <si>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</si>
  <si>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</si>
  <si>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</si>
  <si>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</si>
  <si>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</si>
  <si>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</si>
  <si>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</si>
  <si>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</si>
  <si>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</si>
  <si>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</si>
  <si>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</si>
  <si>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</si>
  <si>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</si>
  <si>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</si>
  <si>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</si>
  <si>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</si>
  <si>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</si>
  <si>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</si>
  <si>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</si>
  <si>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</si>
  <si>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</si>
  <si>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</si>
  <si>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</si>
  <si>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</si>
  <si>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</si>
  <si>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</si>
  <si>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</si>
  <si>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</si>
  <si>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</si>
  <si>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</si>
  <si>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</si>
  <si>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</si>
  <si>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</si>
  <si>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</si>
  <si>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</si>
  <si>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</si>
  <si>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</si>
  <si>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</si>
  <si>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</si>
  <si>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</si>
  <si>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</si>
  <si>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</si>
  <si>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</si>
  <si>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</si>
  <si>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</si>
  <si>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</si>
  <si>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</si>
  <si>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</si>
  <si>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</si>
  <si>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</si>
  <si>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</si>
  <si>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</si>
  <si>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</si>
  <si>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</si>
  <si>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</si>
  <si>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</si>
  <si>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</si>
  <si>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</si>
  <si>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</si>
  <si>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</si>
  <si>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</si>
  <si>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</si>
  <si>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</si>
  <si>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</si>
  <si>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</si>
  <si>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</si>
  <si>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</si>
  <si>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</si>
  <si>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</si>
  <si>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</si>
  <si>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</si>
  <si>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</si>
  <si>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</si>
  <si>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</si>
  <si>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</si>
  <si>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</si>
  <si>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</si>
  <si>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</si>
  <si>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</si>
  <si>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</si>
  <si>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</si>
  <si>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</si>
  <si>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</si>
  <si>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</si>
  <si>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</si>
  <si>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</si>
  <si>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</si>
  <si>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</si>
  <si>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</si>
  <si>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</si>
  <si>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</si>
  <si>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</si>
  <si>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</si>
  <si>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</si>
  <si>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</si>
  <si>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</si>
  <si>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</si>
  <si>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</si>
  <si>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</si>
  <si>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</si>
  <si>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</si>
  <si>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</si>
  <si>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</si>
  <si>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</si>
  <si>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</si>
  <si>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</si>
  <si>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</si>
  <si>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</si>
  <si>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</si>
  <si>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</si>
  <si>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</si>
  <si>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</si>
  <si>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</si>
  <si>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</si>
  <si>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</si>
  <si>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</si>
  <si>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</si>
  <si>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</si>
  <si>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</si>
  <si>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</si>
  <si>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</si>
  <si>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</si>
  <si>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</si>
  <si>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</si>
  <si>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</si>
  <si>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</si>
  <si>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</si>
  <si>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</si>
  <si>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</si>
  <si>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</si>
  <si>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</si>
  <si>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</si>
  <si>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</si>
  <si>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</si>
  <si>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</si>
  <si>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</si>
  <si>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</si>
  <si>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</si>
  <si>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</si>
  <si>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</si>
  <si>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</si>
  <si>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</si>
  <si>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</si>
  <si>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</si>
  <si>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</si>
  <si>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</si>
  <si>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</si>
  <si>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</si>
  <si>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</si>
  <si>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</si>
  <si>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</si>
  <si>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</si>
  <si>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</si>
  <si>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</si>
  <si>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</si>
  <si>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</si>
  <si>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</si>
  <si>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</si>
  <si>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</si>
  <si>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</si>
  <si>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</si>
  <si>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</si>
  <si>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</si>
  <si>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</si>
  <si>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</si>
  <si>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</si>
  <si>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</si>
  <si>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</si>
  <si>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</si>
  <si>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</si>
  <si>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</si>
  <si>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</si>
  <si>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</si>
  <si>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</si>
  <si>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</si>
  <si>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</si>
  <si>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</si>
  <si>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</si>
  <si>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</si>
  <si>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</si>
  <si>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</si>
  <si>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</si>
  <si>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</si>
  <si>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</si>
  <si>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</si>
  <si>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</si>
  <si>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</si>
  <si>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</si>
  <si>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</si>
  <si>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</si>
  <si>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</si>
  <si>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</si>
  <si>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</si>
  <si>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</si>
  <si>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</si>
  <si>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</si>
  <si>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</si>
  <si>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</si>
  <si>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</si>
  <si>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</si>
  <si>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</si>
  <si>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</si>
  <si>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</si>
  <si>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</si>
  <si>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</si>
  <si>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</si>
  <si>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</si>
  <si>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</si>
  <si>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</si>
  <si>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</si>
  <si>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</si>
  <si>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</si>
  <si>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</si>
  <si>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</si>
  <si>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</si>
  <si>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</si>
  <si>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</si>
  <si>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</si>
  <si>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</si>
  <si>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</si>
  <si>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</si>
  <si>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</si>
  <si>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</si>
  <si>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</si>
  <si>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</si>
  <si>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</si>
  <si>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</si>
  <si>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</si>
  <si>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</si>
  <si>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</si>
  <si>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</si>
  <si>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</si>
  <si>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</si>
  <si>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</si>
  <si>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</si>
  <si>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</si>
  <si>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</si>
  <si>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</si>
  <si>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</si>
  <si>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</si>
  <si>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</si>
  <si>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</si>
  <si>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</si>
  <si>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</si>
  <si>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</si>
  <si>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</si>
  <si>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</si>
  <si>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</si>
  <si>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</si>
  <si>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</si>
  <si>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</si>
  <si>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</si>
  <si>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</si>
  <si>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</si>
  <si>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</si>
  <si>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</si>
  <si>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</si>
  <si>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</si>
  <si>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</si>
  <si>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</si>
  <si>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</si>
  <si>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</si>
  <si>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</si>
  <si>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</si>
  <si>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</si>
  <si>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</si>
  <si>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</si>
  <si>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</si>
  <si>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</si>
  <si>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</si>
  <si>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</si>
  <si>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</si>
  <si>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</si>
  <si>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</si>
  <si>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</si>
  <si>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</si>
  <si>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</si>
  <si>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</si>
  <si>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</si>
  <si>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</si>
  <si>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</si>
  <si>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</si>
  <si>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</si>
  <si>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</si>
  <si>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</si>
  <si>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</si>
  <si>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</si>
  <si>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</si>
  <si>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</si>
  <si>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</si>
  <si>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</si>
  <si>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</si>
  <si>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</si>
  <si>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</si>
  <si>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</si>
  <si>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</si>
  <si>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</si>
  <si>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</si>
  <si>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</si>
  <si>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</si>
  <si>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</si>
  <si>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</si>
  <si>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</si>
  <si>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</si>
  <si>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</si>
  <si>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</si>
  <si>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</si>
  <si>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</si>
  <si>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</si>
  <si>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</si>
  <si>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</si>
  <si>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</si>
  <si>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</si>
  <si>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</si>
  <si>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</si>
  <si>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</si>
  <si>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</si>
  <si>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</si>
  <si>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</si>
  <si>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</si>
  <si>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</si>
  <si>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</si>
  <si>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</si>
  <si>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</si>
  <si>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</si>
  <si>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</si>
  <si>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</si>
  <si>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</si>
  <si>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</si>
  <si>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</si>
  <si>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</si>
  <si>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</si>
  <si>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</si>
  <si>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</si>
  <si>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</si>
  <si>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</si>
  <si>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</si>
  <si>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</si>
  <si>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</si>
  <si>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</si>
  <si>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</si>
  <si>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</si>
  <si>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</si>
  <si>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</si>
  <si>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</si>
  <si>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</si>
  <si>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</si>
  <si>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</si>
  <si>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</si>
  <si>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</si>
  <si>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</si>
  <si>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</si>
  <si>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</si>
  <si>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</si>
  <si>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</si>
  <si>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</si>
  <si>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</si>
  <si>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</si>
  <si>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</si>
  <si>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</si>
  <si>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</si>
  <si>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</si>
  <si>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</si>
  <si>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</si>
  <si>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</si>
  <si>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</si>
  <si>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</si>
  <si>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</si>
  <si>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</si>
  <si>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</si>
  <si>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</si>
  <si>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</si>
  <si>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</si>
  <si>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</si>
  <si>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</si>
  <si>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</si>
  <si>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</si>
  <si>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</si>
  <si>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</si>
  <si>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</si>
  <si>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</si>
  <si>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</si>
  <si>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</si>
  <si>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</si>
  <si>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</si>
  <si>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</si>
  <si>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</si>
  <si>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</si>
  <si>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</si>
  <si>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</si>
  <si>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</si>
  <si>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</si>
  <si>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</si>
  <si>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</si>
  <si>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</si>
  <si>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</si>
  <si>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</si>
  <si>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</si>
  <si>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</si>
  <si>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</si>
  <si>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</si>
  <si>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</si>
  <si>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</si>
  <si>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</si>
  <si>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</si>
  <si>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</si>
  <si>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</si>
  <si>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</si>
  <si>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</si>
  <si>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</si>
  <si>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</si>
  <si>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</si>
  <si>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</si>
  <si>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</si>
  <si>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</si>
  <si>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</si>
  <si>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</si>
  <si>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</si>
  <si>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</si>
  <si>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</si>
  <si>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</si>
  <si>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</si>
  <si>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</si>
  <si>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</si>
  <si>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</si>
  <si>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</si>
  <si>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</si>
  <si>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</si>
  <si>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</si>
  <si>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</si>
  <si>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</si>
  <si>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</si>
  <si>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</si>
  <si>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</si>
  <si>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</si>
  <si>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</si>
  <si>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</si>
  <si>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</si>
  <si>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</si>
  <si>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</si>
  <si>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</si>
  <si>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</si>
  <si>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</si>
  <si>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</si>
  <si>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</si>
  <si>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</si>
  <si>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</si>
  <si>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</si>
  <si>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</si>
  <si>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</si>
  <si>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</si>
  <si>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</si>
  <si>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</si>
  <si>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</si>
  <si>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</si>
  <si>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</si>
  <si>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</si>
  <si>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</si>
  <si>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</si>
  <si>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</si>
  <si>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</si>
  <si>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</si>
  <si>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</si>
  <si>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</si>
  <si>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</si>
  <si>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</si>
  <si>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</si>
  <si>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</si>
  <si>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</si>
  <si>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</si>
  <si>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</si>
  <si>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</si>
  <si>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</si>
  <si>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</si>
  <si>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</si>
  <si>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</si>
  <si>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</si>
  <si>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</si>
  <si>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</si>
  <si>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</si>
  <si>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</si>
  <si>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</si>
  <si>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</si>
  <si>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</si>
  <si>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</si>
  <si>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</si>
  <si>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</si>
  <si>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</si>
  <si>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</si>
  <si>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</si>
  <si>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</si>
  <si>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</si>
  <si>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</si>
  <si>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</si>
  <si>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</si>
  <si>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</si>
  <si>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</si>
  <si>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</si>
  <si>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</si>
  <si>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</si>
  <si>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</si>
  <si>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</si>
  <si>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</si>
  <si>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</si>
  <si>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</si>
  <si>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</si>
  <si>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</si>
  <si>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</si>
  <si>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</si>
  <si>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</si>
  <si>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</si>
  <si>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</si>
  <si>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</si>
  <si>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</si>
  <si>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</si>
  <si>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</si>
  <si>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</si>
  <si>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</si>
  <si>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</si>
  <si>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</si>
  <si>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</si>
  <si>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</si>
  <si>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</si>
  <si>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</si>
  <si>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</si>
  <si>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</si>
  <si>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</si>
  <si>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</si>
  <si>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</si>
  <si>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</si>
  <si>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</si>
  <si>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</si>
  <si>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</si>
  <si>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</si>
  <si>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</si>
  <si>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</si>
  <si>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</si>
  <si>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</si>
  <si>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</si>
  <si>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</si>
  <si>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</si>
  <si>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</si>
  <si>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</si>
  <si>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</si>
  <si>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</si>
  <si>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</si>
  <si>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</si>
  <si>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</si>
  <si>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</si>
  <si>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</si>
  <si>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</si>
  <si>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</si>
  <si>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</si>
  <si>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</si>
  <si>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</si>
  <si>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</si>
  <si>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</si>
  <si>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</si>
  <si>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</si>
  <si>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</si>
  <si>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</si>
  <si>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</si>
  <si>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</si>
  <si>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</si>
  <si>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</si>
  <si>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</si>
  <si>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</si>
  <si>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</si>
  <si>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</si>
  <si>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</si>
  <si>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</si>
  <si>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</si>
  <si>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</si>
  <si>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</si>
  <si>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</si>
  <si>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</si>
  <si>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</si>
  <si>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</si>
  <si>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</si>
  <si>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</si>
  <si>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</si>
  <si>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</si>
  <si>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</si>
  <si>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</si>
  <si>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</si>
  <si>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</si>
  <si>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</si>
  <si>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</si>
  <si>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</si>
  <si>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</si>
  <si>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</si>
  <si>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</si>
  <si>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</si>
  <si>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</si>
  <si>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</si>
  <si>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</si>
  <si>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</si>
  <si>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</si>
  <si>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</si>
  <si>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</si>
  <si>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</si>
  <si>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</si>
  <si>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</si>
  <si>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</si>
  <si>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</si>
  <si>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</si>
  <si>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</si>
  <si>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</si>
  <si>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</si>
  <si>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</si>
  <si>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</si>
  <si>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</si>
  <si>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</si>
  <si>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</si>
  <si>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</si>
  <si>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</si>
  <si>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</si>
  <si>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</si>
  <si>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</si>
  <si>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</si>
  <si>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</si>
  <si>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</si>
  <si>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</si>
  <si>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</si>
  <si>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</si>
  <si>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</si>
  <si>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</si>
  <si>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</si>
  <si>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</si>
  <si>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</si>
  <si>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</si>
  <si>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</si>
  <si>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</si>
  <si>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</si>
  <si>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</si>
  <si>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</si>
  <si>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</si>
  <si>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</si>
  <si>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</si>
  <si>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</si>
  <si>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</si>
  <si>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</si>
  <si>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</si>
  <si>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</si>
  <si>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</si>
  <si>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</si>
  <si>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</si>
  <si>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</si>
  <si>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</si>
  <si>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</si>
  <si>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</si>
  <si>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</si>
  <si>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</si>
  <si>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</si>
  <si>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</si>
  <si>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</si>
  <si>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</si>
  <si>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</si>
  <si>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</si>
  <si>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</si>
  <si>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</si>
  <si>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</si>
  <si>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</si>
  <si>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</si>
  <si>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</si>
  <si>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</si>
  <si>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</si>
  <si>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</si>
  <si>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</si>
  <si>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</si>
  <si>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</si>
  <si>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</si>
  <si>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</si>
  <si>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</si>
  <si>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</si>
  <si>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</si>
  <si>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</si>
  <si>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</si>
  <si>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</si>
  <si>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</si>
  <si>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</si>
  <si>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</si>
  <si>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</si>
  <si>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</si>
  <si>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</si>
  <si>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</si>
  <si>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</si>
  <si>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</si>
  <si>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</si>
  <si>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</si>
  <si>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</si>
  <si>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</si>
  <si>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</si>
  <si>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</si>
  <si>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</si>
  <si>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</si>
  <si>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</si>
  <si>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</si>
  <si>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</si>
  <si>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</si>
  <si>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</si>
  <si>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</si>
  <si>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</si>
  <si>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</si>
  <si>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</si>
  <si>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</si>
  <si>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</si>
  <si>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</si>
  <si>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</si>
  <si>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</si>
  <si>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</si>
  <si>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</si>
  <si>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</si>
  <si>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</si>
  <si>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</si>
  <si>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</si>
  <si>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</si>
  <si>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</si>
  <si>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</si>
  <si>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</si>
  <si>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</si>
  <si>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</si>
  <si>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</si>
  <si>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</si>
  <si>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</si>
  <si>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</si>
  <si>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</si>
  <si>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</si>
  <si>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</si>
  <si>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</si>
  <si>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</si>
  <si>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</si>
  <si>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</si>
  <si>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</si>
  <si>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</si>
  <si>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</si>
  <si>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</si>
  <si>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</si>
  <si>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</si>
  <si>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</si>
  <si>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</si>
  <si>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</si>
  <si>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</si>
  <si>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</si>
  <si>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</si>
  <si>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</si>
  <si>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</si>
  <si>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</si>
  <si>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</si>
  <si>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</si>
  <si>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</si>
  <si>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</si>
  <si>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</si>
  <si>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</si>
  <si>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</si>
  <si>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</si>
  <si>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</si>
  <si>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</si>
  <si>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</si>
  <si>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</si>
  <si>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</si>
  <si>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</si>
  <si>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</si>
  <si>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</si>
  <si>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</si>
  <si>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</si>
  <si>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</si>
  <si>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</si>
  <si>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</si>
  <si>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</si>
  <si>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</si>
  <si>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</si>
  <si>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</si>
  <si>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</si>
  <si>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</si>
  <si>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</si>
  <si>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</si>
  <si>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</si>
  <si>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</si>
  <si>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</si>
  <si>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</si>
  <si>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</si>
  <si>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</si>
  <si>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</si>
  <si>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</si>
  <si>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</si>
  <si>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</si>
  <si>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</si>
  <si>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</si>
  <si>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</si>
  <si>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</si>
  <si>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</si>
  <si>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</si>
  <si>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</si>
  <si>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</si>
  <si>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</si>
  <si>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</si>
  <si>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</si>
  <si>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</si>
  <si>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</si>
  <si>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</si>
  <si>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</si>
  <si>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</si>
  <si>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</si>
  <si>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</si>
  <si>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</si>
  <si>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</si>
  <si>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</si>
  <si>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</si>
  <si>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</si>
  <si>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</si>
  <si>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</si>
  <si>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</si>
  <si>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</si>
  <si>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</si>
  <si>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</si>
  <si>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</si>
  <si>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</si>
  <si>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</si>
  <si>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</si>
  <si>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</si>
  <si>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</si>
  <si>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</si>
  <si>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</si>
  <si>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</si>
  <si>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</si>
  <si>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</si>
  <si>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</si>
  <si>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</si>
  <si>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</si>
  <si>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</si>
  <si>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</si>
  <si>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</si>
  <si>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</si>
  <si>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</si>
  <si>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</si>
  <si>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</si>
  <si>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</si>
  <si>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</si>
  <si>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</si>
  <si>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</si>
  <si>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</si>
  <si>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</si>
  <si>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</si>
  <si>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</si>
  <si>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</si>
  <si>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</si>
  <si>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</si>
  <si>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</si>
  <si>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</si>
  <si>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</si>
  <si>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</si>
  <si>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</si>
  <si>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</si>
  <si>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</si>
  <si>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</si>
  <si>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</si>
  <si>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</si>
  <si>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</si>
  <si>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</si>
  <si>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</si>
  <si>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</si>
  <si>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</si>
  <si>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</si>
  <si>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</si>
  <si>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</si>
  <si>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</si>
  <si>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</si>
  <si>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</si>
  <si>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</si>
  <si>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</si>
  <si>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</si>
  <si>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</si>
  <si>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</si>
  <si>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</si>
  <si>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</si>
  <si>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</si>
  <si>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</si>
  <si>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</si>
  <si>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</si>
  <si>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</si>
  <si>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</si>
  <si>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</si>
  <si>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</si>
  <si>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</si>
  <si>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</si>
  <si>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</si>
  <si>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</si>
  <si>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</si>
  <si>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</si>
  <si>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</si>
  <si>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</si>
  <si>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</si>
  <si>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</si>
  <si>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</si>
  <si>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</si>
  <si>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</si>
  <si>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</si>
  <si>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</si>
  <si>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</si>
  <si>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</si>
  <si>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</si>
  <si>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</si>
  <si>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</si>
  <si>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</si>
  <si>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</si>
  <si>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</si>
  <si>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</si>
  <si>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</si>
  <si>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</si>
  <si>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</si>
  <si>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</si>
  <si>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</si>
  <si>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</si>
  <si>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</si>
  <si>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</si>
  <si>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</si>
  <si>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</si>
  <si>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</si>
  <si>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</si>
  <si>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</si>
  <si>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</si>
  <si>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</si>
  <si>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</si>
  <si>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</si>
  <si>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</si>
  <si>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</si>
  <si>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</si>
  <si>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</si>
  <si>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</si>
  <si>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</si>
  <si>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</si>
  <si>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</si>
  <si>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</si>
  <si>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</si>
  <si>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</si>
  <si>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</si>
  <si>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</si>
  <si>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</si>
  <si>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</si>
  <si>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</si>
  <si>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</si>
  <si>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</si>
  <si>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</si>
  <si>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</si>
  <si>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</si>
  <si>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</si>
  <si>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</si>
  <si>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</si>
  <si>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</si>
  <si>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</si>
  <si>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</si>
  <si>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</si>
  <si>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</si>
  <si>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</si>
  <si>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</si>
  <si>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</si>
  <si>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</si>
  <si>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</si>
  <si>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</si>
  <si>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</si>
  <si>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</si>
  <si>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</si>
  <si>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</si>
  <si>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</si>
  <si>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</si>
  <si>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</si>
  <si>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</si>
  <si>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</si>
  <si>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</si>
  <si>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</si>
  <si>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</si>
  <si>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</si>
  <si>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</si>
  <si>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</si>
  <si>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</si>
  <si>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</si>
  <si>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</si>
  <si>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</si>
  <si>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</si>
  <si>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</si>
  <si>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</si>
  <si>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</si>
  <si>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</si>
  <si>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</si>
  <si>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</si>
  <si>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</si>
  <si>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</si>
  <si>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</si>
  <si>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</si>
  <si>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</si>
  <si>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</si>
  <si>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</si>
  <si>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</si>
  <si>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</si>
  <si>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</si>
  <si>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</si>
  <si>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</si>
  <si>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</si>
  <si>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</si>
  <si>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</si>
  <si>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</si>
  <si>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</si>
  <si>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</si>
  <si>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</si>
  <si>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</si>
  <si>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</si>
  <si>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</si>
  <si>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</si>
  <si>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</si>
  <si>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</si>
  <si>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</si>
  <si>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</si>
  <si>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</si>
  <si>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</si>
  <si>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</si>
  <si>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</si>
  <si>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</si>
  <si>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</si>
  <si>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</si>
  <si>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</si>
  <si>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</si>
  <si>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</si>
  <si>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</si>
  <si>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</si>
  <si>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</si>
  <si>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</si>
  <si>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</si>
  <si>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</si>
  <si>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</si>
  <si>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</si>
  <si>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</si>
  <si>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</si>
  <si>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</si>
  <si>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</si>
  <si>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</si>
  <si>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</si>
  <si>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</si>
  <si>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</si>
  <si>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</si>
  <si>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</si>
  <si>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</si>
  <si>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</si>
  <si>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</si>
  <si>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</si>
  <si>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</si>
  <si>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</si>
  <si>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</si>
  <si>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</si>
  <si>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</si>
  <si>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</si>
  <si>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</si>
  <si>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</si>
  <si>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</si>
  <si>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</si>
  <si>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</si>
  <si>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</si>
  <si>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</si>
  <si>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</si>
  <si>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</si>
  <si>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</si>
  <si>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</si>
  <si>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</si>
  <si>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</si>
  <si>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</si>
  <si>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</si>
  <si>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</si>
  <si>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</si>
  <si>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</si>
  <si>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</si>
  <si>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</si>
  <si>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</si>
  <si>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</si>
  <si>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</si>
  <si>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</si>
  <si>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</si>
  <si>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</si>
  <si>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</si>
  <si>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</si>
  <si>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</si>
  <si>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</si>
  <si>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</si>
  <si>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</si>
  <si>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</si>
  <si>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</si>
  <si>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</si>
  <si>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</si>
  <si>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</si>
  <si>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</si>
  <si>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</si>
  <si>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</si>
  <si>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</si>
  <si>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</si>
  <si>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</si>
  <si>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</si>
  <si>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</si>
  <si>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</si>
  <si>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</si>
  <si>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</si>
  <si>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</si>
  <si>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</si>
  <si>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</si>
  <si>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</si>
  <si>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</si>
  <si>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</si>
  <si>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</si>
  <si>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</si>
  <si>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</si>
  <si>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</si>
  <si>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</si>
  <si>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</si>
  <si>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</si>
  <si>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</si>
  <si>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</si>
  <si>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</si>
  <si>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</si>
  <si>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</si>
  <si>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</si>
  <si>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</si>
  <si>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</si>
  <si>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</si>
  <si>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</si>
  <si>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</si>
  <si>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</si>
  <si>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</si>
  <si>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</si>
  <si>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</si>
  <si>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</si>
  <si>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</si>
  <si>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</si>
  <si>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</si>
  <si>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</si>
  <si>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</si>
  <si>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</si>
  <si>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</si>
  <si>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</si>
  <si>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</si>
  <si>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</si>
  <si>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</si>
  <si>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</si>
  <si>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</si>
  <si>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</si>
  <si>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</si>
  <si>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</si>
  <si>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</si>
  <si>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</si>
  <si>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</si>
  <si>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</si>
  <si>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</si>
  <si>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</si>
  <si>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</si>
  <si>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</si>
  <si>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</si>
  <si>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</si>
  <si>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</si>
  <si>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</si>
  <si>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</si>
  <si>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</si>
  <si>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</si>
  <si>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</si>
  <si>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</si>
  <si>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</si>
  <si>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</si>
  <si>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</si>
  <si>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</si>
  <si>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</si>
  <si>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</si>
  <si>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</si>
  <si>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</si>
  <si>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</si>
  <si>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</si>
  <si>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</si>
  <si>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</si>
  <si>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</si>
  <si>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</si>
  <si>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</si>
  <si>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</si>
  <si>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</si>
  <si>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</si>
  <si>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</si>
  <si>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</si>
  <si>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</si>
  <si>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</si>
  <si>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</si>
  <si>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</si>
  <si>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</si>
  <si>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</si>
  <si>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</si>
  <si>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</si>
  <si>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</si>
  <si>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</si>
  <si>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</si>
  <si>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</si>
  <si>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</si>
  <si>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</si>
  <si>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</si>
  <si>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</si>
  <si>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</si>
  <si>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</si>
  <si>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</si>
  <si>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</si>
  <si>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</si>
  <si>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</si>
  <si>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</si>
  <si>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</si>
  <si>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</si>
  <si>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</si>
  <si>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</si>
  <si>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</si>
  <si>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</si>
  <si>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</si>
  <si>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</si>
  <si>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</si>
  <si>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</si>
  <si>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</si>
  <si>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</si>
  <si>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</si>
  <si>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</si>
  <si>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</si>
  <si>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</si>
  <si>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</si>
  <si>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</si>
  <si>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</si>
  <si>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</si>
  <si>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</si>
  <si>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</si>
  <si>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</si>
  <si>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</si>
  <si>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</si>
  <si>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</si>
  <si>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</si>
  <si>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</si>
  <si>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</si>
  <si>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</si>
  <si>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</si>
  <si>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</si>
  <si>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</si>
  <si>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</si>
  <si>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</si>
  <si>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</si>
  <si>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</si>
  <si>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</si>
  <si>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</si>
  <si>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</si>
  <si>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</si>
  <si>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</si>
  <si>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</si>
  <si>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</si>
  <si>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</si>
  <si>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</si>
  <si>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</si>
  <si>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</si>
  <si>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</si>
  <si>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</si>
  <si>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</si>
  <si>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</si>
  <si>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</si>
  <si>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</si>
  <si>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</si>
  <si>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</si>
  <si>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</si>
  <si>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</si>
  <si>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</si>
  <si>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</si>
  <si>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</si>
  <si>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</si>
  <si>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</si>
  <si>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</si>
  <si>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</si>
  <si>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</si>
  <si>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</si>
  <si>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</si>
  <si>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</si>
  <si>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</si>
  <si>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</si>
  <si>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</si>
  <si>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</si>
  <si>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</si>
  <si>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</si>
  <si>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</si>
  <si>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</si>
  <si>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</si>
  <si>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</si>
  <si>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</si>
  <si>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</si>
  <si>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</si>
  <si>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</si>
  <si>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</si>
  <si>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</si>
  <si>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</si>
  <si>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</si>
  <si>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</si>
  <si>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</si>
  <si>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</si>
  <si>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</si>
  <si>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</si>
  <si>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</si>
  <si>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</si>
  <si>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</si>
  <si>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</si>
  <si>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</si>
  <si>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</si>
  <si>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</si>
  <si>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</si>
  <si>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</si>
  <si>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</si>
  <si>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</si>
  <si>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</si>
  <si>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</si>
  <si>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</si>
  <si>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</si>
  <si>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</si>
  <si>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</si>
  <si>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</si>
  <si>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</si>
  <si>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</si>
  <si>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</si>
  <si>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</si>
  <si>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</si>
  <si>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</si>
  <si>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</si>
  <si>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</si>
  <si>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</si>
  <si>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</si>
  <si>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</si>
  <si>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</si>
  <si>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</si>
  <si>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</si>
  <si>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</si>
  <si>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</si>
  <si>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</si>
  <si>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</si>
  <si>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</si>
  <si>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</si>
  <si>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</si>
  <si>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</si>
  <si>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</si>
  <si>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</si>
  <si>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</si>
  <si>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</si>
  <si>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</si>
  <si>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</si>
  <si>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</si>
  <si>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</si>
  <si>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</si>
  <si>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</si>
  <si>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</si>
  <si>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</si>
  <si>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</si>
  <si>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</si>
  <si>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</si>
  <si>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</si>
  <si>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</si>
  <si>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</si>
  <si>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</si>
  <si>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</si>
  <si>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</si>
  <si>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</si>
  <si>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</si>
  <si>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</si>
  <si>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</si>
  <si>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</si>
  <si>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</si>
  <si>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</si>
  <si>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</si>
  <si>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</si>
  <si>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</si>
  <si>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</si>
  <si>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</si>
  <si>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</si>
  <si>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</si>
  <si>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</si>
  <si>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</si>
  <si>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</si>
  <si>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</si>
  <si>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</si>
  <si>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</si>
  <si>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</si>
  <si>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</si>
  <si>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</si>
  <si>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</si>
  <si>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</si>
  <si>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</si>
  <si>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</si>
  <si>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</si>
  <si>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</si>
  <si>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</si>
  <si>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</si>
  <si>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</si>
  <si>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</si>
  <si>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</si>
  <si>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</si>
  <si>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</si>
  <si>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</si>
  <si>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</si>
  <si>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</si>
  <si>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</si>
  <si>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</si>
  <si>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</si>
  <si>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</si>
  <si>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</si>
  <si>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</si>
  <si>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</si>
  <si>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</si>
  <si>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</si>
  <si>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</si>
  <si>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</si>
  <si>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</si>
  <si>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</si>
  <si>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</si>
  <si>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</si>
  <si>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</si>
  <si>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</si>
  <si>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</si>
  <si>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</si>
  <si>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</si>
  <si>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</si>
  <si>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</si>
  <si>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</si>
  <si>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</si>
  <si>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</si>
  <si>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</si>
  <si>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</si>
  <si>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</si>
  <si>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</si>
  <si>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</si>
  <si>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</si>
  <si>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</si>
  <si>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</si>
  <si>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</si>
  <si>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</si>
  <si>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</si>
  <si>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</si>
  <si>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</si>
  <si>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</si>
  <si>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</si>
  <si>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</si>
  <si>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</si>
  <si>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</si>
  <si>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</si>
  <si>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</si>
  <si>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</si>
  <si>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</si>
  <si>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</si>
  <si>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</si>
  <si>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</si>
  <si>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</si>
  <si>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</si>
  <si>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</si>
  <si>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</si>
  <si>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</si>
  <si>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</si>
  <si>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</si>
  <si>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</si>
  <si>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</si>
  <si>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</si>
  <si>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</si>
  <si>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</si>
  <si>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</si>
  <si>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</si>
  <si>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</si>
  <si>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</si>
  <si>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</si>
  <si>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</si>
  <si>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</si>
  <si>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</si>
  <si>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</si>
  <si>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</si>
  <si>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</si>
  <si>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</si>
  <si>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</si>
  <si>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</si>
  <si>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</si>
  <si>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</si>
  <si>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</si>
  <si>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</si>
  <si>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</si>
  <si>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</si>
  <si>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</si>
  <si>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</si>
  <si>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</si>
  <si>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</si>
  <si>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</si>
  <si>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</si>
  <si>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</si>
  <si>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</si>
  <si>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</si>
  <si>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</si>
  <si>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</si>
  <si>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</si>
  <si>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</si>
  <si>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</si>
  <si>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</si>
  <si>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</si>
  <si>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</si>
  <si>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</si>
  <si>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</si>
  <si>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</si>
  <si>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</si>
  <si>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</si>
  <si>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</si>
  <si>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</si>
  <si>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</si>
  <si>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</si>
  <si>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</si>
  <si>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</si>
  <si>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</si>
  <si>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</si>
  <si>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</si>
  <si>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</si>
  <si>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</si>
  <si>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</si>
  <si>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</si>
  <si>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</si>
  <si>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</si>
  <si>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</si>
  <si>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</si>
  <si>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</si>
  <si>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</si>
  <si>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</si>
  <si>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</si>
  <si>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</si>
  <si>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</si>
  <si>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</si>
  <si>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</si>
  <si>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</si>
  <si>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</si>
  <si>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</si>
  <si>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</si>
  <si>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</si>
  <si>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</si>
  <si>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</si>
  <si>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</si>
  <si>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</si>
  <si>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</si>
  <si>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</si>
  <si>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</si>
  <si>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</si>
  <si>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</si>
  <si>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</si>
  <si>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</si>
  <si>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</si>
  <si>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</si>
  <si>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</si>
  <si>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</si>
  <si>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</si>
  <si>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</si>
  <si>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</si>
  <si>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</si>
  <si>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</si>
  <si>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</si>
  <si>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</si>
  <si>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</si>
  <si>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</si>
  <si>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</si>
  <si>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</si>
  <si>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</si>
  <si>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</si>
  <si>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</si>
  <si>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</si>
  <si>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</si>
  <si>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</si>
  <si>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</si>
  <si>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</si>
  <si>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</si>
  <si>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</si>
  <si>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</si>
  <si>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</si>
  <si>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</si>
  <si>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</si>
  <si>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</si>
  <si>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</si>
  <si>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</si>
  <si>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</si>
  <si>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</si>
  <si>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</si>
  <si>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</si>
  <si>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</si>
  <si>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</si>
  <si>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</si>
  <si>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</si>
  <si>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</si>
  <si>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</si>
  <si>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</si>
  <si>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</si>
  <si>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</si>
  <si>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</si>
  <si>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</si>
  <si>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</si>
  <si>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</si>
  <si>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</si>
  <si>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</si>
  <si>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</si>
  <si>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</si>
  <si>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</si>
  <si>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</si>
  <si>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</si>
  <si>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</si>
  <si>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</si>
  <si>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</si>
  <si>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</si>
  <si>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</si>
  <si>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</si>
  <si>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</si>
  <si>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</si>
  <si>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</si>
  <si>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</si>
  <si>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</si>
  <si>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</si>
  <si>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</si>
  <si>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</si>
  <si>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</si>
  <si>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</si>
  <si>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</si>
  <si>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</si>
  <si>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</si>
  <si>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</si>
  <si>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</si>
  <si>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</si>
  <si>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</si>
  <si>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</si>
  <si>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</si>
  <si>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</si>
  <si>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</si>
  <si>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</si>
  <si>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</si>
  <si>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</si>
  <si>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</si>
  <si>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</si>
  <si>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</si>
  <si>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</si>
  <si>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</si>
  <si>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</si>
  <si>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</si>
  <si>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</si>
  <si>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</si>
  <si>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</si>
  <si>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</si>
  <si>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</si>
  <si>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</si>
  <si>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</si>
  <si>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</si>
  <si>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</si>
  <si>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</si>
  <si>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</si>
  <si>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</si>
  <si>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</si>
  <si>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</si>
  <si>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</si>
  <si>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</si>
  <si>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</si>
  <si>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</si>
  <si>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</si>
  <si>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</si>
  <si>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</si>
  <si>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</si>
  <si>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</si>
  <si>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</si>
  <si>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</si>
  <si>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</si>
  <si>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</si>
  <si>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</si>
  <si>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</si>
  <si>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</si>
  <si>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</si>
  <si>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</si>
  <si>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</si>
  <si>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</si>
  <si>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</si>
  <si>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</si>
  <si>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</si>
  <si>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</si>
  <si>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</si>
  <si>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</si>
  <si>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</si>
  <si>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</si>
  <si>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</si>
  <si>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</si>
  <si>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</si>
  <si>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</si>
  <si>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</si>
  <si>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</si>
  <si>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</si>
  <si>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</si>
  <si>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</si>
  <si>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</si>
  <si>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</si>
  <si>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</si>
  <si>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</si>
  <si>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</si>
  <si>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</si>
  <si>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</si>
  <si>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</si>
  <si>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</si>
  <si>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</si>
  <si>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</si>
  <si>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</si>
  <si>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</si>
  <si>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</si>
  <si>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</si>
  <si>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</si>
  <si>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</si>
  <si>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</si>
  <si>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</si>
  <si>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</si>
  <si>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</si>
  <si>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</si>
  <si>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</si>
  <si>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</si>
  <si>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</si>
  <si>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</si>
  <si>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</si>
  <si>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</si>
  <si>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</si>
  <si>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</si>
  <si>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</si>
  <si>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</si>
  <si>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</si>
  <si>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</si>
  <si>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</si>
  <si>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</si>
  <si>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</si>
  <si>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</si>
  <si>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</si>
  <si>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</si>
  <si>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</si>
  <si>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</si>
  <si>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</si>
  <si>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</si>
  <si>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</si>
  <si>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</si>
  <si>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</si>
  <si>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</si>
  <si>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</si>
  <si>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</si>
  <si>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</si>
  <si>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</si>
  <si>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</si>
  <si>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</si>
  <si>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</si>
  <si>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</si>
  <si>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</si>
  <si>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</si>
  <si>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</si>
  <si>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</si>
  <si>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</si>
  <si>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</si>
  <si>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</si>
  <si>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</si>
  <si>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</si>
  <si>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</si>
  <si>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</si>
  <si>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</si>
  <si>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</si>
  <si>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</si>
  <si>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</si>
  <si>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</si>
  <si>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</si>
  <si>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</si>
  <si>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</si>
  <si>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</si>
  <si>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</si>
  <si>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</si>
  <si>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</si>
  <si>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</si>
  <si>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</si>
  <si>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</si>
  <si>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</si>
  <si>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</si>
  <si>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</si>
  <si>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</si>
  <si>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</si>
  <si>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</si>
  <si>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</si>
  <si>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</si>
  <si>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</si>
  <si>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</si>
  <si>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</si>
  <si>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</si>
  <si>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</si>
  <si>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</si>
  <si>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</si>
  <si>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</si>
  <si>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</si>
  <si>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</si>
  <si>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</si>
  <si>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</si>
  <si>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</si>
  <si>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</si>
  <si>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</si>
  <si>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</si>
  <si>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</si>
  <si>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</si>
  <si>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</si>
  <si>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</si>
  <si>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</si>
  <si>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</si>
  <si>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</si>
  <si>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</si>
  <si>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</si>
  <si>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</si>
  <si>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</si>
  <si>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</si>
  <si>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</si>
  <si>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</si>
  <si>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</si>
  <si>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</si>
  <si>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</si>
  <si>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</si>
  <si>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</si>
  <si>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</si>
  <si>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</si>
  <si>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</si>
  <si>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</si>
  <si>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</si>
  <si>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</si>
  <si>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</si>
  <si>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</si>
  <si>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</si>
  <si>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</si>
  <si>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</si>
  <si>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</si>
  <si>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</si>
  <si>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</si>
  <si>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</si>
  <si>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</si>
  <si>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</si>
  <si>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</si>
  <si>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</si>
  <si>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</si>
  <si>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</si>
  <si>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</si>
  <si>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</si>
  <si>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</si>
  <si>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</si>
  <si>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</si>
  <si>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</si>
  <si>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</si>
  <si>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</si>
  <si>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</si>
  <si>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</si>
  <si>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</si>
  <si>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</si>
  <si>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</si>
  <si>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</si>
  <si>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</si>
  <si>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</si>
  <si>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</si>
  <si>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</si>
  <si>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</si>
  <si>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</si>
  <si>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</si>
  <si>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</si>
  <si>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</si>
  <si>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</si>
  <si>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</si>
  <si>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</si>
  <si>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</si>
  <si>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</si>
  <si>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</si>
  <si>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</si>
  <si>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</si>
  <si>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</si>
  <si>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</si>
  <si>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</si>
  <si>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</si>
  <si>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</si>
  <si>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</si>
  <si>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</si>
  <si>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</si>
  <si>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</si>
  <si>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</si>
  <si>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</si>
  <si>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</si>
  <si>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</si>
  <si>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</si>
  <si>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</si>
  <si>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</si>
  <si>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</si>
  <si>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</si>
  <si>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</si>
  <si>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</si>
  <si>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</si>
  <si>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</si>
  <si>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</si>
  <si>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</si>
  <si>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</si>
  <si>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</si>
  <si>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</si>
  <si>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</si>
  <si>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</si>
  <si>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</si>
  <si>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</si>
  <si>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</si>
  <si>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</si>
  <si>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</si>
  <si>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</si>
  <si>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</si>
  <si>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</si>
  <si>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</si>
  <si>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</si>
  <si>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</si>
  <si>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</si>
  <si>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</si>
  <si>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</si>
  <si>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</si>
  <si>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</si>
  <si>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</si>
  <si>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</si>
  <si>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</si>
  <si>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</si>
  <si>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</si>
  <si>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</si>
  <si>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</si>
  <si>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</si>
  <si>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</si>
  <si>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</si>
  <si>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</si>
  <si>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</si>
  <si>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</si>
  <si>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</si>
  <si>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</si>
  <si>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</si>
  <si>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</si>
  <si>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</si>
  <si>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</si>
  <si>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</si>
  <si>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</si>
  <si>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</si>
  <si>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</si>
  <si>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</si>
  <si>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</si>
  <si>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</si>
  <si>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</si>
  <si>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</si>
  <si>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</si>
  <si>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</si>
  <si>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</si>
  <si>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</si>
  <si>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</si>
  <si>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</si>
  <si>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</si>
  <si>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</si>
  <si>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</si>
  <si>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</si>
  <si>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</si>
  <si>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</si>
  <si>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</si>
  <si>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</si>
  <si>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</si>
  <si>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</si>
  <si>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</si>
  <si>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</si>
  <si>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</si>
  <si>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</si>
  <si>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</si>
  <si>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</si>
  <si>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</si>
  <si>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</si>
  <si>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</si>
  <si>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</si>
  <si>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</si>
  <si>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</si>
  <si>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</si>
  <si>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</si>
  <si>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</si>
  <si>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</si>
  <si>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</si>
  <si>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</si>
  <si>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</si>
  <si>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</si>
  <si>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</si>
  <si>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</si>
  <si>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</si>
  <si>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</si>
  <si>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</si>
  <si>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</si>
  <si>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</si>
  <si>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</si>
  <si>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</si>
  <si>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</si>
  <si>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</si>
  <si>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</si>
  <si>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</si>
  <si>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</si>
  <si>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</si>
  <si>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</si>
  <si>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</si>
  <si>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</si>
  <si>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</si>
  <si>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</si>
  <si>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</si>
  <si>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</si>
  <si>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</si>
  <si>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</si>
  <si>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</si>
  <si>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</si>
  <si>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</si>
  <si>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</si>
  <si>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</si>
  <si>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</si>
  <si>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</si>
  <si>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</si>
  <si>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</si>
  <si>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</si>
  <si>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</si>
  <si>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</si>
  <si>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</si>
  <si>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</si>
  <si>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</si>
  <si>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</si>
  <si>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</si>
  <si>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</si>
  <si>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</si>
  <si>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</si>
  <si>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</si>
  <si>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</si>
  <si>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</si>
  <si>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</si>
  <si>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</si>
  <si>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</si>
  <si>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</si>
  <si>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</si>
  <si>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</si>
  <si>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</si>
  <si>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</si>
  <si>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</si>
  <si>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</si>
  <si>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</si>
  <si>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</si>
  <si>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</si>
  <si>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</si>
  <si>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</si>
  <si>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</si>
  <si>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</si>
  <si>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</si>
  <si>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</si>
  <si>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</si>
  <si>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</si>
  <si>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</si>
  <si>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</si>
  <si>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</si>
  <si>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</si>
  <si>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</si>
  <si>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</si>
  <si>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</si>
  <si>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</si>
  <si>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</si>
  <si>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</si>
  <si>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</si>
  <si>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</si>
  <si>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</si>
  <si>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</si>
  <si>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</si>
  <si>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</si>
  <si>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</si>
  <si>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</si>
  <si>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</si>
  <si>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</si>
  <si>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</si>
  <si>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</si>
  <si>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</si>
  <si>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</si>
  <si>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</si>
  <si>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</si>
  <si>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</si>
  <si>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</si>
  <si>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</si>
  <si>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</si>
  <si>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</si>
  <si>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</si>
  <si>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</si>
  <si>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</si>
  <si>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</si>
  <si>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</si>
  <si>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</si>
  <si>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</si>
  <si>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</si>
  <si>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</si>
  <si>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</si>
  <si>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</si>
  <si>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</si>
  <si>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</si>
  <si>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</si>
  <si>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</si>
  <si>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</si>
  <si>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</si>
  <si>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</si>
  <si>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</si>
  <si>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</si>
  <si>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</si>
  <si>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</si>
  <si>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</si>
  <si>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</si>
  <si>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</si>
  <si>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</si>
  <si>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</si>
  <si>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</si>
  <si>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</si>
  <si>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</si>
  <si>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</si>
  <si>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</si>
  <si>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</si>
  <si>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</si>
  <si>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</si>
  <si>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</si>
  <si>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</si>
  <si>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</si>
  <si>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</si>
  <si>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</si>
  <si>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</si>
  <si>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</si>
  <si>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</si>
  <si>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</si>
  <si>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</si>
  <si>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</si>
  <si>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</si>
  <si>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</si>
  <si>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</si>
  <si>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</si>
  <si>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</si>
  <si>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</si>
  <si>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</si>
  <si>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</si>
  <si>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</si>
  <si>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</si>
  <si>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</si>
  <si>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</si>
  <si>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</si>
  <si>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</si>
  <si>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</si>
  <si>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</si>
  <si>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</si>
  <si>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</si>
  <si>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</si>
  <si>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</si>
  <si>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</si>
  <si>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</si>
  <si>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</si>
  <si>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</si>
  <si>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</si>
  <si>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</si>
  <si>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</si>
  <si>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</si>
  <si>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</si>
  <si>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</si>
  <si>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</si>
  <si>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</si>
  <si>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</si>
  <si>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</si>
  <si>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</si>
  <si>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</si>
  <si>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</si>
  <si>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</si>
  <si>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</si>
  <si>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</si>
  <si>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</si>
  <si>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</si>
  <si>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</si>
  <si>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</si>
  <si>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</si>
  <si>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</si>
  <si>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</si>
  <si>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</si>
  <si>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</si>
  <si>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</si>
  <si>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</si>
  <si>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</si>
  <si>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</si>
  <si>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</si>
  <si>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</si>
  <si>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</si>
  <si>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</si>
  <si>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</si>
  <si>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</si>
  <si>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</si>
  <si>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</si>
  <si>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</si>
  <si>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</si>
  <si>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</si>
  <si>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</si>
  <si>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</si>
  <si>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</si>
  <si>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</si>
  <si>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</si>
  <si>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</si>
  <si>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</si>
  <si>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</si>
  <si>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</si>
  <si>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</si>
  <si>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</si>
  <si>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</si>
  <si>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</si>
  <si>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</si>
  <si>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</si>
  <si>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</si>
  <si>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</si>
  <si>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</si>
  <si>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</si>
  <si>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</si>
  <si>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</si>
  <si>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</si>
  <si>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</si>
  <si>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</si>
  <si>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</si>
  <si>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</si>
  <si>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</si>
  <si>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</si>
  <si>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</si>
  <si>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</si>
  <si>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</si>
  <si>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</si>
  <si>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</si>
  <si>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</si>
  <si>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</si>
  <si>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</si>
  <si>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</si>
  <si>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</si>
  <si>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</si>
  <si>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</si>
  <si>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</si>
  <si>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</si>
  <si>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</si>
  <si>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</si>
  <si>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</si>
  <si>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</si>
  <si>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</si>
  <si>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</si>
  <si>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</si>
  <si>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</si>
  <si>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</si>
  <si>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</si>
  <si>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</si>
  <si>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</si>
  <si>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</si>
  <si>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</si>
  <si>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</si>
  <si>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</si>
  <si>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</si>
  <si>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</si>
  <si>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</si>
  <si>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</si>
  <si>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</si>
  <si>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</si>
  <si>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</si>
  <si>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</si>
  <si>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</si>
  <si>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</si>
  <si>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</si>
  <si>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</si>
  <si>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</si>
  <si>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</si>
  <si>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</si>
  <si>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</si>
  <si>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</si>
  <si>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</si>
  <si>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</si>
  <si>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</si>
  <si>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</si>
  <si>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</si>
  <si>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</si>
  <si>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</si>
  <si>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</si>
  <si>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</si>
  <si>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</si>
  <si>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</si>
  <si>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</si>
  <si>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</si>
  <si>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</si>
  <si>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</si>
  <si>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</si>
  <si>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</si>
  <si>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</si>
  <si>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</si>
  <si>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</si>
  <si>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</si>
  <si>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</si>
  <si>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</si>
  <si>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</si>
  <si>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</si>
  <si>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</si>
  <si>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</si>
  <si>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</si>
  <si>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</si>
  <si>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</si>
  <si>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</si>
  <si>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</si>
  <si>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</si>
  <si>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</si>
  <si>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</si>
  <si>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</si>
  <si>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</si>
  <si>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</si>
  <si>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</si>
  <si>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</si>
  <si>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</si>
  <si>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</si>
  <si>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</si>
  <si>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</si>
  <si>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</si>
  <si>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</si>
  <si>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</si>
  <si>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</si>
  <si>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</si>
  <si>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</si>
  <si>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</si>
  <si>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</si>
  <si>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</si>
  <si>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</si>
  <si>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</si>
  <si>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</si>
  <si>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</si>
  <si>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</si>
  <si>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</si>
  <si>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</si>
  <si>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</si>
  <si>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</si>
  <si>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</si>
  <si>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</si>
  <si>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</si>
  <si>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</si>
  <si>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</si>
  <si>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</si>
  <si>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</si>
  <si>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</si>
  <si>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</si>
  <si>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</si>
  <si>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</si>
  <si>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</si>
  <si>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</si>
  <si>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</si>
  <si>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</si>
  <si>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</si>
  <si>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</si>
  <si>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</si>
  <si>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</si>
  <si>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</si>
  <si>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</si>
  <si>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</si>
  <si>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</si>
  <si>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</si>
  <si>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</si>
  <si>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</si>
  <si>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</si>
  <si>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</si>
  <si>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</si>
  <si>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</si>
  <si>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</si>
  <si>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</si>
  <si>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</si>
  <si>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</si>
  <si>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</si>
  <si>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</si>
  <si>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</si>
  <si>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</si>
  <si>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</si>
  <si>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</si>
  <si>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</si>
  <si>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</si>
  <si>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</si>
  <si>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</si>
  <si>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</si>
  <si>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</si>
  <si>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</si>
  <si>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</si>
  <si>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</si>
  <si>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</si>
  <si>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</si>
  <si>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</si>
  <si>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</si>
  <si>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</si>
  <si>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</si>
  <si>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</si>
  <si>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</si>
  <si>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</si>
  <si>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</si>
  <si>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</si>
  <si>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</si>
  <si>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</si>
  <si>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</si>
  <si>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</si>
  <si>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</si>
  <si>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</si>
  <si>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</si>
  <si>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</si>
  <si>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</si>
  <si>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</si>
  <si>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</si>
  <si>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</si>
  <si>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</si>
  <si>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</si>
  <si>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</si>
  <si>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</si>
  <si>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</si>
  <si>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</si>
  <si>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</si>
  <si>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</si>
  <si>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</si>
  <si>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</si>
  <si>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</si>
  <si>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</si>
  <si>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</si>
  <si>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</si>
  <si>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</si>
  <si>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</si>
  <si>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</si>
  <si>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</si>
  <si>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</si>
  <si>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</si>
  <si>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</si>
  <si>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</si>
  <si>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</si>
  <si>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</si>
  <si>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</si>
  <si>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</si>
  <si>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</si>
  <si>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</si>
  <si>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</si>
  <si>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</si>
  <si>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</si>
  <si>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</si>
  <si>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</si>
  <si>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</si>
  <si>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</si>
  <si>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</si>
  <si>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</si>
  <si>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</si>
  <si>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</si>
  <si>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</si>
  <si>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</si>
  <si>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</si>
  <si>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</si>
  <si>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</si>
  <si>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</si>
  <si>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</si>
  <si>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</si>
  <si>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</si>
  <si>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</si>
  <si>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</si>
  <si>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</si>
  <si>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</si>
  <si>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</si>
  <si>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</si>
  <si>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</si>
  <si>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</si>
  <si>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</si>
  <si>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</si>
  <si>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</si>
  <si>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</si>
  <si>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</si>
  <si>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</si>
  <si>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</si>
  <si>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</si>
  <si>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</si>
  <si>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</si>
  <si>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</si>
  <si>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</si>
  <si>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</si>
  <si>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</si>
  <si>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</si>
  <si>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</si>
  <si>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</si>
  <si>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</si>
  <si>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</si>
  <si>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</si>
  <si>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</si>
  <si>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</si>
  <si>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</si>
  <si>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</si>
  <si>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</si>
  <si>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</si>
  <si>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</si>
  <si>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</si>
  <si>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</si>
  <si>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</si>
  <si>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</si>
  <si>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</si>
  <si>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</si>
  <si>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</si>
  <si>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</si>
  <si>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</si>
  <si>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</si>
  <si>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</si>
  <si>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</si>
  <si>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</si>
  <si>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</si>
  <si>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</si>
  <si>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</si>
  <si>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</si>
  <si>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</si>
  <si>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</si>
  <si>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</si>
  <si>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</si>
  <si>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</si>
  <si>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</si>
  <si>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</si>
  <si>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</si>
  <si>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</si>
  <si>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</si>
  <si>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</si>
  <si>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</si>
  <si>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</si>
  <si>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</si>
  <si>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</si>
  <si>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</si>
  <si>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</si>
  <si>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</si>
  <si>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</si>
  <si>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</si>
  <si>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</si>
  <si>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</si>
  <si>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</si>
  <si>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</si>
  <si>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</si>
  <si>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</si>
  <si>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</si>
  <si>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</si>
  <si>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</si>
  <si>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</si>
  <si>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</si>
  <si>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</si>
  <si>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</si>
  <si>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</si>
  <si>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</si>
  <si>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</si>
  <si>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</si>
  <si>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</si>
  <si>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</si>
  <si>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</si>
  <si>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</si>
  <si>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</si>
  <si>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</si>
  <si>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</si>
  <si>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</si>
  <si>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</si>
  <si>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</si>
  <si>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</si>
  <si>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</si>
  <si>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</si>
  <si>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</si>
  <si>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</si>
  <si>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</si>
  <si>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</si>
  <si>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</si>
  <si>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</si>
  <si>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</si>
  <si>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</si>
  <si>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</si>
  <si>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</si>
  <si>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</si>
  <si>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</si>
  <si>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</si>
  <si>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</si>
  <si>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</si>
  <si>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</si>
  <si>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</si>
  <si>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</si>
  <si>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</si>
  <si>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</si>
  <si>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</si>
  <si>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</si>
  <si>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</si>
  <si>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</si>
  <si>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</si>
  <si>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</si>
  <si>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</si>
  <si>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</si>
  <si>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</si>
  <si>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</si>
  <si>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</si>
  <si>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</si>
  <si>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</si>
  <si>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</si>
  <si>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</si>
  <si>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</si>
  <si>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</si>
  <si>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</si>
  <si>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</si>
  <si>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</si>
  <si>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</si>
  <si>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</si>
  <si>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</si>
  <si>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</si>
  <si>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</si>
  <si>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</si>
  <si>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</si>
  <si>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</si>
  <si>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</si>
  <si>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</si>
  <si>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</si>
  <si>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</si>
  <si>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</si>
  <si>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</si>
  <si>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</si>
  <si>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</si>
  <si>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</si>
  <si>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</si>
  <si>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</si>
  <si>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</si>
  <si>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</si>
  <si>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</si>
  <si>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</si>
  <si>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</si>
  <si>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</si>
  <si>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</si>
  <si>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</si>
  <si>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</si>
  <si>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</si>
  <si>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</si>
  <si>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</si>
  <si>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</si>
  <si>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</si>
  <si>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</si>
  <si>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</si>
  <si>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</si>
  <si>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</si>
  <si>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</si>
  <si>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</si>
  <si>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</si>
  <si>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</si>
  <si>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</si>
  <si>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</si>
  <si>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</si>
  <si>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</si>
  <si>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</si>
  <si>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</si>
  <si>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</si>
  <si>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</si>
  <si>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</si>
  <si>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</si>
  <si>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</si>
  <si>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</si>
  <si>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</si>
  <si>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</si>
  <si>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</si>
  <si>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</si>
  <si>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</si>
  <si>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</si>
  <si>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</si>
  <si>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</si>
  <si>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</si>
  <si>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</si>
  <si>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</si>
  <si>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</si>
  <si>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</si>
  <si>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</si>
  <si>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</si>
  <si>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</si>
  <si>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</si>
  <si>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</si>
  <si>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</si>
  <si>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</si>
  <si>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</si>
  <si>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</si>
  <si>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</si>
  <si>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</si>
  <si>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</si>
  <si>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</si>
  <si>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</si>
  <si>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</si>
  <si>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</si>
  <si>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</si>
  <si>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</si>
  <si>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</si>
  <si>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</si>
  <si>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</si>
  <si>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</si>
  <si>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</si>
  <si>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</si>
  <si>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</si>
  <si>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</si>
  <si>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</si>
  <si>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</si>
  <si>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</si>
  <si>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</si>
  <si>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</si>
  <si>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</si>
  <si>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</si>
  <si>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</si>
  <si>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</si>
  <si>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</si>
  <si>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</si>
  <si>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</si>
  <si>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</si>
  <si>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</si>
  <si>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</si>
  <si>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</si>
  <si>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</si>
  <si>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</si>
  <si>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</si>
  <si>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</si>
  <si>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</si>
  <si>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</si>
  <si>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</si>
  <si>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</si>
  <si>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</si>
  <si>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</si>
  <si>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</si>
  <si>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</si>
  <si>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</si>
  <si>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</si>
  <si>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</si>
  <si>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</si>
  <si>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</si>
  <si>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</si>
  <si>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</si>
  <si>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</si>
  <si>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</si>
  <si>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</si>
  <si>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</si>
  <si>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</si>
  <si>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</si>
  <si>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</si>
  <si>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</si>
  <si>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</si>
  <si>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</si>
  <si>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</si>
  <si>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</si>
  <si>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</si>
  <si>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</si>
  <si>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</si>
  <si>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</si>
  <si>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</si>
  <si>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</si>
  <si>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</si>
  <si>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</si>
  <si>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</si>
  <si>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</si>
  <si>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</si>
  <si>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</si>
  <si>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</si>
  <si>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</si>
  <si>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</si>
  <si>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</si>
  <si>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</si>
  <si>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</si>
  <si>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</si>
  <si>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</si>
  <si>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</si>
  <si>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</si>
  <si>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</si>
  <si>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</si>
  <si>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</si>
  <si>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</si>
  <si>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</si>
  <si>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</si>
  <si>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</si>
  <si>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</si>
  <si>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</si>
  <si>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</si>
  <si>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</si>
  <si>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</si>
  <si>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</si>
  <si>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</si>
  <si>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</si>
  <si>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</si>
  <si>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</si>
  <si>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</si>
  <si>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</si>
  <si>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</si>
  <si>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</si>
  <si>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</si>
  <si>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</si>
  <si>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</si>
  <si>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</si>
  <si>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</si>
  <si>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</si>
  <si>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</si>
  <si>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</si>
  <si>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</si>
  <si>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</si>
  <si>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</si>
  <si>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</si>
  <si>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</si>
  <si>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</si>
  <si>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</si>
  <si>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</si>
  <si>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</si>
  <si>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</si>
  <si>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</si>
  <si>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</si>
  <si>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</si>
  <si>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</si>
  <si>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</si>
  <si>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</si>
  <si>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</si>
  <si>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</si>
  <si>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</si>
  <si>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</si>
  <si>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</si>
  <si>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</si>
  <si>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</si>
  <si>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</si>
  <si>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</si>
  <si>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</si>
  <si>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</si>
  <si>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</si>
  <si>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</si>
  <si>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</si>
  <si>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</si>
  <si>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</si>
  <si>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</si>
  <si>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</si>
  <si>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</si>
  <si>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</si>
  <si>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</si>
  <si>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</si>
  <si>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</si>
  <si>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</si>
  <si>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</si>
  <si>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</si>
  <si>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</si>
  <si>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</si>
  <si>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</si>
  <si>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</si>
  <si>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</si>
  <si>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</si>
  <si>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</si>
  <si>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</si>
  <si>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</si>
  <si>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</si>
  <si>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</si>
  <si>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</si>
  <si>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</si>
  <si>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</si>
  <si>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</si>
  <si>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</si>
  <si>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</si>
  <si>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</si>
  <si>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</si>
  <si>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</si>
  <si>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</si>
  <si>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</si>
  <si>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</si>
  <si>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</si>
  <si>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</si>
  <si>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</si>
  <si>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</si>
  <si>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</si>
  <si>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</si>
  <si>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</si>
  <si>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</si>
  <si>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</si>
  <si>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</si>
  <si>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</si>
  <si>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</si>
  <si>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</si>
  <si>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</si>
  <si>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</si>
  <si>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</si>
  <si>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</si>
  <si>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</si>
  <si>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</si>
  <si>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</si>
  <si>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</si>
  <si>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</si>
  <si>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</si>
  <si>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</si>
  <si>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</si>
  <si>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</si>
  <si>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</si>
  <si>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</si>
  <si>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</si>
  <si>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</si>
  <si>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</si>
  <si>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</si>
  <si>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</si>
  <si>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</si>
  <si>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</si>
  <si>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</si>
  <si>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</si>
  <si>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</si>
  <si>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</si>
  <si>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</si>
  <si>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</si>
  <si>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</si>
  <si>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</si>
  <si>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</si>
  <si>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</si>
  <si>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</si>
  <si>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</si>
  <si>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</si>
  <si>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</si>
  <si>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</si>
  <si>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</si>
  <si>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</si>
  <si>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</si>
  <si>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</si>
  <si>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</si>
  <si>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</si>
  <si>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</si>
  <si>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</si>
  <si>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</si>
  <si>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</si>
  <si>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</si>
  <si>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</si>
  <si>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</si>
  <si>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</si>
  <si>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</si>
  <si>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</si>
  <si>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</si>
  <si>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</si>
  <si>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</si>
  <si>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</si>
  <si>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</si>
  <si>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</si>
  <si>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</si>
  <si>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</si>
  <si>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</si>
  <si>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</si>
  <si>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</si>
  <si>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</si>
  <si>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</si>
  <si>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</si>
  <si>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</si>
  <si>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</si>
  <si>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</si>
  <si>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</si>
  <si>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</si>
  <si>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</si>
  <si>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</si>
  <si>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</si>
  <si>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</si>
  <si>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</si>
  <si>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</si>
  <si>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</si>
  <si>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</si>
  <si>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</si>
  <si>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</si>
  <si>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</si>
  <si>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</si>
  <si>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</si>
  <si>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</si>
  <si>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</si>
  <si>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</si>
  <si>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</si>
  <si>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</si>
  <si>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</si>
  <si>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</si>
  <si>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</si>
  <si>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</si>
  <si>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</si>
  <si>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</si>
  <si>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</si>
  <si>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</si>
  <si>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</si>
  <si>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</si>
  <si>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</si>
  <si>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</si>
  <si>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</si>
  <si>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</si>
  <si>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</si>
  <si>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</si>
  <si>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</si>
  <si>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</si>
  <si>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</si>
  <si>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</si>
  <si>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</si>
  <si>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</si>
  <si>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</si>
  <si>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</si>
  <si>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</si>
  <si>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</si>
  <si>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</si>
  <si>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</si>
  <si>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</si>
  <si>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</si>
  <si>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</si>
  <si>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</si>
  <si>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</si>
  <si>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</si>
  <si>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</si>
  <si>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</si>
  <si>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</si>
  <si>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</si>
  <si>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</si>
  <si>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</si>
  <si>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</si>
  <si>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</si>
  <si>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</si>
  <si>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</si>
  <si>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</si>
  <si>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</si>
  <si>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</si>
  <si>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</si>
  <si>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</si>
  <si>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</si>
  <si>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</si>
  <si>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</si>
  <si>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</si>
  <si>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</si>
  <si>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</si>
  <si>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</si>
  <si>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</si>
  <si>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</si>
  <si>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</si>
  <si>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</si>
  <si>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</si>
  <si>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</si>
  <si>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</si>
  <si>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</si>
  <si>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</si>
  <si>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</si>
  <si>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</si>
  <si>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</si>
  <si>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</si>
  <si>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</si>
  <si>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</si>
  <si>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</si>
  <si>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</si>
  <si>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</si>
  <si>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</si>
  <si>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</si>
  <si>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</si>
  <si>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</si>
  <si>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</si>
  <si>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</si>
  <si>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</si>
  <si>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</si>
  <si>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</si>
  <si>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</si>
  <si>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</si>
  <si>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</si>
  <si>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</si>
  <si>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</si>
  <si>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</si>
  <si>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</si>
  <si>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</si>
  <si>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</si>
  <si>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</si>
  <si>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</si>
  <si>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</si>
  <si>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</si>
  <si>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</si>
  <si>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</si>
  <si>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</si>
  <si>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</si>
  <si>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</si>
  <si>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</si>
  <si>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</si>
  <si>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</si>
  <si>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</si>
  <si>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</si>
  <si>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</si>
  <si>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</si>
  <si>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</si>
  <si>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</si>
  <si>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</si>
  <si>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</si>
  <si>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</si>
  <si>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</si>
  <si>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</si>
  <si>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</si>
  <si>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</si>
  <si>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</si>
  <si>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</si>
  <si>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</si>
  <si>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</si>
  <si>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</si>
  <si>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</si>
  <si>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</si>
  <si>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</si>
  <si>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</si>
  <si>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</si>
  <si>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</si>
  <si>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</si>
  <si>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</si>
  <si>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</si>
  <si>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</si>
  <si>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</si>
  <si>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</si>
  <si>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</si>
  <si>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</si>
  <si>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</si>
  <si>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</si>
  <si>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</si>
  <si>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</si>
  <si>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</si>
  <si>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</si>
  <si>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</si>
  <si>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</si>
  <si>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</si>
  <si>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</si>
  <si>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</si>
  <si>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</si>
  <si>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</si>
  <si>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</si>
  <si>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</si>
  <si>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</si>
  <si>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</si>
  <si>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</si>
  <si>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</si>
  <si>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</si>
  <si>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</si>
  <si>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</si>
  <si>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</si>
  <si>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</si>
  <si>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</si>
  <si>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</si>
  <si>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</si>
  <si>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</si>
  <si>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</si>
  <si>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</si>
  <si>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</si>
  <si>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</si>
  <si>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</si>
  <si>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</si>
  <si>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</si>
  <si>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</si>
  <si>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</si>
  <si>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</si>
  <si>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</si>
  <si>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</si>
  <si>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</si>
  <si>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</si>
  <si>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</si>
  <si>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</si>
  <si>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</si>
  <si>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</si>
  <si>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</si>
  <si>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</si>
  <si>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</si>
  <si>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</si>
  <si>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</si>
  <si>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</si>
  <si>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</si>
  <si>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</si>
  <si>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</si>
  <si>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</si>
  <si>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</si>
  <si>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</si>
  <si>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</si>
  <si>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</si>
  <si>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</si>
  <si>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</si>
  <si>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</si>
  <si>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</si>
  <si>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</si>
  <si>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</si>
  <si>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</si>
  <si>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</si>
  <si>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</si>
  <si>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</si>
  <si>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</si>
  <si>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</si>
  <si>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</si>
  <si>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</si>
  <si>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</si>
  <si>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</si>
  <si>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</si>
  <si>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</si>
  <si>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</si>
  <si>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</si>
  <si>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</si>
  <si>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</si>
  <si>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</si>
  <si>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</si>
  <si>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</si>
  <si>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</si>
  <si>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</si>
  <si>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</si>
  <si>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</si>
  <si>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</si>
  <si>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</si>
  <si>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</si>
  <si>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</si>
  <si>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</si>
  <si>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</si>
  <si>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</si>
  <si>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</si>
  <si>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</si>
  <si>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</si>
  <si>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</si>
  <si>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</si>
  <si>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</si>
  <si>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</si>
  <si>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</si>
  <si>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</si>
  <si>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</si>
  <si>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</si>
  <si>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</si>
  <si>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</si>
  <si>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</si>
  <si>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</si>
  <si>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</si>
  <si>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</si>
  <si>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</si>
  <si>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</si>
  <si>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</si>
  <si>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</si>
  <si>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</si>
  <si>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</si>
  <si>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</si>
  <si>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</si>
  <si>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</si>
  <si>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</si>
  <si>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</si>
  <si>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</si>
  <si>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</si>
  <si>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</si>
  <si>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</si>
  <si>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</si>
  <si>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</si>
  <si>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</si>
  <si>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</si>
  <si>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</si>
  <si>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</si>
  <si>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</si>
  <si>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</si>
  <si>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</si>
  <si>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</si>
  <si>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</si>
  <si>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</si>
  <si>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</si>
  <si>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</si>
  <si>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</si>
  <si>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</si>
  <si>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</si>
  <si>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</si>
  <si>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</si>
  <si>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</si>
  <si>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</si>
  <si>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</si>
  <si>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</si>
  <si>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</si>
  <si>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</si>
  <si>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</si>
  <si>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</si>
  <si>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</si>
  <si>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</si>
  <si>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</si>
  <si>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</si>
  <si>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</si>
  <si>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</si>
  <si>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</si>
  <si>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</si>
  <si>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</si>
  <si>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</si>
  <si>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</si>
  <si>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</si>
  <si>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</si>
  <si>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</si>
  <si>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</si>
  <si>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</si>
  <si>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</si>
  <si>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</si>
  <si>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</si>
  <si>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</si>
  <si>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</si>
  <si>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</si>
  <si>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</si>
  <si>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</si>
  <si>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</si>
  <si>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</si>
  <si>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</si>
  <si>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</si>
  <si>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</si>
  <si>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</si>
  <si>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</si>
  <si>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</si>
  <si>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</si>
  <si>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</si>
  <si>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</si>
  <si>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</si>
  <si>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</si>
  <si>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</si>
  <si>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</si>
  <si>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</si>
  <si>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</si>
  <si>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</si>
  <si>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</si>
  <si>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</si>
  <si>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</si>
  <si>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</si>
  <si>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</si>
  <si>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</si>
  <si>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</si>
  <si>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</si>
  <si>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</si>
  <si>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</si>
  <si>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</si>
  <si>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</si>
  <si>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</si>
  <si>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</si>
  <si>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</si>
  <si>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</si>
  <si>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</si>
  <si>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</si>
  <si>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</si>
  <si>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</si>
  <si>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</si>
  <si>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</si>
  <si>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</si>
  <si>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</si>
  <si>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</si>
  <si>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</si>
  <si>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</si>
  <si>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</si>
  <si>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</si>
  <si>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</si>
  <si>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</si>
  <si>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</si>
  <si>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</si>
  <si>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</si>
  <si>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</si>
  <si>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</si>
  <si>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</si>
  <si>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</si>
  <si>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</si>
  <si>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</si>
  <si>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</si>
  <si>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</si>
  <si>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</si>
  <si>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</si>
  <si>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</si>
  <si>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</si>
  <si>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</si>
  <si>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</si>
  <si>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</si>
  <si>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</si>
  <si>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</si>
  <si>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</si>
  <si>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</si>
  <si>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</si>
  <si>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</si>
  <si>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</si>
  <si>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</si>
  <si>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</si>
  <si>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</si>
  <si>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</si>
  <si>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</si>
  <si>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</si>
  <si>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</si>
  <si>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</si>
  <si>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</si>
  <si>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</si>
  <si>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</si>
  <si>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</si>
  <si>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</si>
  <si>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</si>
  <si>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</si>
  <si>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</si>
  <si>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</si>
  <si>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</si>
  <si>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</si>
  <si>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</si>
  <si>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</si>
  <si>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</si>
  <si>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</si>
  <si>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</si>
  <si>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</si>
  <si>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</si>
  <si>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</si>
  <si>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</si>
  <si>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</si>
  <si>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</si>
  <si>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</si>
  <si>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</si>
  <si>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</si>
  <si>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</si>
  <si>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</si>
  <si>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</si>
  <si>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</si>
  <si>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</si>
  <si>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</si>
  <si>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</si>
  <si>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</si>
  <si>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</si>
  <si>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</si>
  <si>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</si>
  <si>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</si>
  <si>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</si>
  <si>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</si>
  <si>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</si>
  <si>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</si>
  <si>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</si>
  <si>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</si>
  <si>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</si>
  <si>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</si>
  <si>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</si>
  <si>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</si>
  <si>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</si>
  <si>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</si>
  <si>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</si>
  <si>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</si>
  <si>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</si>
  <si>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</si>
  <si>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</si>
  <si>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</si>
  <si>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</si>
  <si>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</si>
  <si>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</si>
  <si>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</si>
  <si>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</si>
  <si>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</si>
  <si>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</si>
  <si>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</si>
  <si>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</si>
  <si>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</si>
  <si>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</si>
  <si>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</si>
  <si>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</si>
  <si>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</si>
  <si>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</si>
  <si>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</si>
  <si>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</si>
  <si>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</si>
  <si>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</si>
  <si>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</si>
  <si>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</si>
  <si>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</si>
  <si>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</si>
  <si>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</si>
  <si>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</si>
  <si>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</si>
  <si>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</si>
  <si>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</si>
  <si>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</si>
  <si>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</si>
  <si>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</si>
  <si>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</si>
  <si>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</si>
  <si>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</si>
  <si>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</si>
  <si>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</si>
  <si>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</si>
  <si>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</si>
  <si>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</si>
  <si>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</si>
  <si>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</si>
  <si>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</si>
  <si>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</si>
  <si>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</si>
  <si>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</si>
  <si>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</si>
  <si>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</si>
  <si>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</si>
  <si>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</si>
  <si>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</si>
  <si>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</si>
  <si>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</si>
  <si>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</si>
  <si>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</si>
  <si>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</si>
  <si>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</si>
  <si>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</si>
  <si>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</si>
  <si>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</si>
  <si>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</si>
  <si>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</si>
  <si>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</si>
  <si>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</si>
  <si>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</si>
  <si>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</si>
  <si>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</si>
  <si>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</si>
  <si>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</si>
  <si>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</si>
  <si>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</si>
  <si>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</si>
  <si>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</si>
  <si>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</si>
  <si>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</si>
  <si>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</si>
  <si>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</si>
  <si>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</si>
  <si>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</si>
  <si>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</si>
  <si>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</si>
  <si>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</si>
  <si>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</si>
  <si>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</si>
  <si>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</si>
  <si>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</si>
  <si>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</si>
  <si>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</si>
  <si>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</si>
  <si>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</si>
  <si>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</si>
  <si>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</si>
  <si>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</si>
  <si>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</si>
  <si>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</si>
  <si>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</si>
  <si>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</si>
  <si>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</si>
  <si>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</si>
  <si>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</si>
  <si>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</si>
  <si>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</si>
  <si>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</si>
  <si>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</si>
  <si>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</si>
  <si>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</si>
  <si>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</si>
  <si>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</si>
  <si>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</si>
  <si>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</si>
  <si>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</si>
  <si>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</si>
  <si>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</si>
  <si>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</si>
  <si>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</si>
  <si>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</si>
  <si>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</si>
  <si>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</si>
  <si>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</si>
  <si>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</si>
  <si>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</si>
  <si>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</si>
  <si>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</si>
  <si>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</si>
  <si>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</si>
  <si>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</si>
  <si>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</si>
  <si>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</si>
  <si>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</si>
  <si>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</si>
  <si>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</si>
  <si>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</si>
  <si>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</si>
  <si>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</si>
  <si>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</si>
  <si>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</si>
  <si>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</si>
  <si>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</si>
  <si>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</si>
  <si>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</si>
  <si>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</si>
  <si>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</si>
  <si>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</si>
  <si>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</si>
  <si>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</si>
  <si>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</si>
  <si>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</si>
  <si>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</si>
  <si>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</si>
  <si>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</si>
  <si>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</si>
  <si>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</si>
  <si>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</si>
  <si>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</si>
  <si>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</si>
  <si>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</si>
  <si>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</si>
  <si>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</si>
  <si>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</si>
  <si>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</si>
  <si>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</si>
  <si>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</si>
  <si>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</si>
  <si>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</si>
  <si>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</si>
  <si>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</si>
  <si>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</si>
  <si>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</si>
  <si>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</si>
  <si>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</si>
  <si>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</si>
  <si>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</si>
  <si>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</si>
  <si>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</si>
  <si>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</si>
  <si>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</si>
  <si>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</si>
  <si>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</si>
  <si>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</si>
  <si>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</si>
  <si>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</si>
  <si>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</si>
  <si>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</si>
  <si>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</si>
  <si>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</si>
  <si>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</si>
  <si>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</si>
  <si>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</si>
  <si>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</si>
  <si>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</si>
  <si>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</si>
  <si>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</si>
  <si>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</si>
  <si>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</si>
  <si>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</si>
  <si>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</si>
  <si>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</si>
  <si>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</si>
  <si>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</si>
  <si>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</si>
  <si>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</si>
  <si>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</si>
  <si>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</si>
  <si>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</si>
  <si>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</si>
  <si>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</si>
  <si>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</si>
  <si>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</si>
  <si>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</si>
  <si>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</si>
  <si>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</si>
  <si>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</si>
  <si>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</si>
  <si>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</si>
  <si>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</si>
  <si>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</si>
  <si>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</si>
  <si>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</si>
  <si>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</si>
  <si>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</si>
  <si>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</si>
  <si>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</si>
  <si>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</si>
  <si>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</si>
  <si>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</si>
  <si>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</si>
  <si>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</si>
  <si>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</si>
  <si>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</si>
  <si>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</si>
  <si>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</si>
  <si>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</si>
  <si>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</si>
  <si>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</si>
  <si>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</si>
  <si>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</si>
  <si>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</si>
  <si>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</si>
  <si>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</si>
  <si>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</si>
  <si>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</si>
  <si>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</si>
  <si>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</si>
  <si>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</si>
  <si>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</si>
  <si>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</si>
  <si>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</si>
  <si>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</si>
  <si>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</si>
  <si>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</si>
  <si>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</si>
  <si>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</si>
  <si>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</si>
  <si>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</si>
  <si>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</si>
  <si>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</si>
  <si>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</si>
  <si>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</si>
  <si>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</si>
  <si>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</si>
  <si>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</si>
  <si>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</si>
  <si>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</si>
  <si>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</si>
  <si>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</si>
  <si>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</si>
  <si>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</si>
  <si>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</si>
  <si>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</si>
  <si>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</si>
  <si>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</si>
  <si>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</si>
  <si>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</si>
  <si>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</si>
  <si>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</si>
  <si>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</si>
  <si>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</si>
  <si>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</si>
  <si>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</si>
  <si>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</si>
  <si>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</si>
  <si>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</si>
  <si>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</si>
  <si>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</si>
  <si>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</si>
  <si>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</si>
  <si>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</si>
  <si>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</si>
  <si>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</si>
  <si>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</si>
  <si>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</si>
  <si>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</si>
  <si>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</si>
  <si>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</si>
  <si>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</si>
  <si>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</si>
  <si>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</si>
  <si>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</si>
  <si>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</si>
  <si>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</si>
  <si>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</si>
  <si>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</si>
  <si>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</si>
  <si>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</si>
  <si>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</si>
  <si>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</si>
  <si>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</si>
  <si>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</si>
  <si>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</si>
  <si>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</si>
  <si>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</si>
  <si>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</si>
  <si>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</si>
  <si>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</si>
  <si>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</si>
  <si>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</si>
  <si>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</si>
  <si>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</si>
  <si>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</si>
  <si>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</si>
  <si>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</si>
  <si>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</si>
  <si>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</si>
  <si>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</si>
  <si>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</si>
  <si>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</si>
  <si>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</si>
  <si>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</si>
  <si>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</si>
  <si>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</si>
  <si>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</si>
  <si>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</si>
  <si>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</si>
  <si>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</si>
  <si>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</si>
  <si>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</si>
  <si>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</si>
  <si>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</si>
  <si>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</si>
  <si>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</si>
  <si>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</si>
  <si>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</si>
  <si>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</si>
  <si>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</si>
  <si>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</si>
  <si>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</si>
  <si>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</si>
  <si>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</si>
  <si>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</si>
  <si>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</si>
  <si>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</si>
  <si>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</si>
  <si>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</si>
  <si>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</si>
  <si>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</si>
  <si>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</si>
  <si>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</si>
  <si>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</si>
  <si>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</si>
  <si>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</si>
  <si>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</si>
  <si>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</si>
  <si>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</si>
  <si>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</si>
  <si>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</si>
  <si>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</si>
  <si>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</si>
  <si>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</si>
  <si>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</si>
  <si>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</si>
  <si>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</si>
  <si>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</si>
  <si>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</si>
  <si>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</si>
  <si>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</si>
  <si>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</si>
  <si>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</si>
  <si>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</si>
  <si>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</si>
  <si>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</si>
  <si>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</si>
  <si>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</si>
  <si>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</si>
  <si>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</si>
  <si>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</si>
  <si>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</si>
  <si>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</si>
  <si>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</si>
  <si>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</si>
  <si>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</si>
  <si>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</si>
  <si>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</si>
  <si>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</si>
  <si>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</si>
  <si>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</si>
  <si>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</si>
  <si>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</si>
  <si>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</si>
  <si>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</si>
  <si>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</si>
  <si>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</si>
  <si>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</si>
  <si>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</si>
  <si>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</si>
  <si>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</si>
  <si>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</si>
  <si>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</si>
  <si>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</si>
  <si>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</si>
  <si>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</si>
  <si>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</si>
  <si>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</si>
  <si>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</si>
  <si>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</si>
  <si>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</si>
  <si>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</si>
  <si>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</si>
  <si>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</si>
  <si>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</si>
  <si>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</si>
  <si>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</si>
  <si>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</si>
  <si>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</si>
  <si>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</si>
  <si>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</si>
  <si>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</si>
  <si>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</si>
  <si>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</si>
  <si>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</si>
  <si>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</si>
  <si>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</si>
  <si>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</si>
  <si>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</si>
  <si>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</si>
  <si>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</si>
  <si>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</si>
  <si>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</si>
  <si>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</si>
  <si>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</si>
  <si>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</si>
  <si>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</si>
  <si>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</si>
  <si>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</si>
  <si>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</si>
  <si>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</si>
  <si>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</si>
  <si>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</si>
  <si>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</si>
  <si>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</si>
  <si>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</si>
  <si>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</si>
  <si>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</si>
  <si>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</si>
  <si>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</si>
  <si>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</si>
  <si>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</si>
  <si>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</si>
  <si>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</si>
  <si>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</si>
  <si>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</si>
  <si>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</si>
  <si>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</si>
  <si>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</si>
  <si>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</si>
  <si>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</si>
  <si>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</si>
  <si>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</si>
  <si>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</si>
  <si>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</si>
  <si>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</si>
  <si>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</si>
  <si>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</si>
  <si>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</si>
  <si>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</si>
  <si>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</si>
  <si>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</si>
  <si>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</si>
  <si>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</si>
  <si>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</si>
  <si>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</si>
  <si>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</si>
  <si>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</si>
  <si>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</si>
  <si>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</si>
  <si>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</si>
  <si>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</si>
  <si>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</si>
  <si>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</si>
  <si>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</si>
  <si>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</si>
  <si>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</si>
  <si>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</si>
  <si>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</si>
  <si>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</si>
  <si>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</si>
  <si>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</si>
  <si>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</si>
  <si>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</si>
  <si>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</si>
  <si>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</si>
  <si>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</si>
  <si>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</si>
  <si>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</si>
  <si>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</si>
  <si>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</si>
  <si>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</si>
  <si>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</si>
  <si>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</si>
  <si>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</si>
  <si>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</si>
  <si>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</si>
  <si>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</si>
  <si>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</si>
  <si>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</si>
  <si>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</si>
  <si>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</si>
  <si>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</si>
  <si>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</si>
  <si>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</si>
  <si>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</si>
  <si>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</si>
  <si>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</si>
  <si>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</si>
  <si>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</si>
  <si>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</si>
  <si>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</si>
  <si>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</si>
  <si>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</si>
  <si>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</si>
  <si>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</si>
  <si>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</si>
  <si>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</si>
  <si>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</si>
  <si>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</si>
  <si>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</si>
  <si>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</si>
  <si>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</si>
  <si>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</si>
  <si>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</si>
  <si>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</si>
  <si>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</si>
  <si>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</si>
  <si>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</si>
  <si>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</si>
  <si>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</si>
  <si>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</si>
  <si>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</si>
  <si>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</si>
  <si>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</si>
  <si>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</si>
  <si>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</si>
  <si>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</si>
  <si>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</si>
  <si>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</si>
  <si>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</si>
  <si>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</si>
  <si>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</si>
  <si>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</si>
  <si>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</si>
  <si>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</si>
  <si>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</si>
  <si>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</si>
  <si>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</si>
  <si>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</si>
  <si>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</si>
  <si>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</si>
  <si>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</si>
  <si>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</si>
  <si>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</si>
  <si>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</si>
  <si>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</si>
  <si>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</si>
  <si>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</si>
  <si>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</si>
  <si>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</si>
  <si>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</si>
  <si>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</si>
  <si>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</si>
  <si>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</si>
  <si>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</si>
  <si>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</si>
  <si>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</si>
  <si>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</si>
  <si>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</si>
  <si>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</si>
  <si>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</si>
  <si>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</si>
  <si>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</si>
  <si>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</si>
  <si>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</si>
  <si>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</si>
  <si>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</si>
  <si>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</si>
  <si>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</si>
  <si>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</si>
  <si>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</si>
  <si>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</si>
  <si>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</si>
  <si>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</si>
  <si>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</si>
  <si>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</si>
  <si>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</si>
  <si>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</si>
  <si>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</si>
  <si>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</si>
  <si>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</si>
  <si>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</si>
  <si>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</si>
  <si>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</si>
  <si>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</si>
  <si>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</si>
  <si>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</si>
  <si>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</si>
  <si>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</si>
  <si>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</si>
  <si>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</si>
  <si>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</si>
  <si>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</si>
  <si>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</si>
  <si>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</si>
  <si>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</si>
  <si>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</si>
  <si>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</si>
  <si>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</si>
  <si>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</si>
  <si>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</si>
  <si>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</si>
  <si>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</si>
  <si>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</si>
  <si>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</si>
  <si>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</si>
  <si>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</si>
  <si>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</si>
  <si>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</si>
  <si>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</si>
  <si>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</si>
  <si>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</si>
  <si>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</si>
  <si>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</si>
  <si>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</si>
  <si>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</si>
  <si>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</si>
  <si>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</si>
  <si>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</si>
  <si>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</si>
  <si>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</si>
  <si>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</si>
  <si>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</si>
  <si>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</si>
  <si>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</si>
  <si>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</si>
  <si>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</si>
  <si>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</si>
  <si>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</si>
  <si>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</si>
  <si>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</si>
  <si>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</si>
  <si>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</si>
  <si>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</si>
  <si>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</si>
  <si>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</si>
  <si>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</si>
  <si>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</si>
  <si>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</si>
  <si>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</si>
  <si>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</si>
  <si>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</si>
  <si>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</si>
  <si>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</si>
  <si>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</si>
  <si>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</si>
  <si>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</si>
  <si>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</si>
  <si>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</si>
  <si>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</si>
  <si>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</si>
  <si>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</si>
  <si>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</si>
  <si>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</si>
  <si>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</si>
  <si>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</si>
  <si>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</si>
  <si>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</si>
  <si>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</si>
  <si>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</si>
  <si>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</si>
  <si>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</si>
  <si>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</si>
  <si>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</si>
  <si>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</si>
  <si>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</si>
  <si>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</si>
  <si>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</si>
  <si>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</si>
  <si>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</si>
  <si>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</si>
  <si>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</si>
  <si>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</si>
  <si>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</si>
  <si>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</si>
  <si>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</si>
  <si>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</si>
  <si>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</si>
  <si>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</si>
  <si>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</si>
  <si>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</si>
  <si>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</si>
  <si>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</si>
  <si>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</si>
  <si>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</si>
  <si>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</si>
  <si>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</si>
  <si>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</si>
  <si>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</si>
  <si>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</si>
  <si>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</si>
  <si>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</si>
  <si>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</si>
  <si>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</si>
  <si>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</si>
  <si>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</si>
  <si>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</si>
  <si>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</si>
  <si>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</si>
  <si>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</si>
  <si>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</si>
  <si>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</si>
  <si>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</si>
  <si>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</si>
  <si>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</si>
  <si>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</si>
  <si>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</si>
  <si>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</si>
  <si>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</si>
  <si>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</si>
  <si>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</si>
  <si>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</si>
  <si>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</si>
  <si>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</si>
  <si>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</si>
  <si>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</si>
  <si>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</si>
  <si>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</si>
  <si>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</si>
  <si>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</si>
  <si>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</si>
  <si>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</si>
  <si>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</si>
  <si>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</si>
  <si>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</si>
  <si>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</si>
  <si>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</si>
  <si>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</si>
  <si>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</si>
  <si>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</si>
  <si>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</si>
  <si>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</si>
  <si>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</si>
  <si>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</si>
  <si>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</si>
  <si>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</si>
  <si>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</si>
  <si>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</si>
  <si>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</si>
  <si>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</si>
  <si>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</si>
  <si>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</si>
  <si>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</si>
  <si>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</si>
  <si>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</si>
  <si>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</si>
  <si>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</si>
  <si>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</si>
  <si>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</si>
  <si>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</si>
  <si>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</si>
  <si>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</si>
  <si>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</si>
  <si>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</si>
  <si>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</si>
  <si>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</si>
  <si>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</si>
  <si>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</si>
  <si>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</si>
  <si>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</si>
  <si>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</si>
  <si>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</si>
  <si>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</si>
  <si>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</si>
  <si>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</si>
  <si>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</si>
  <si>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</si>
  <si>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</si>
  <si>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</si>
  <si>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</si>
  <si>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</si>
  <si>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</si>
  <si>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</si>
  <si>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</si>
  <si>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</si>
  <si>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</si>
  <si>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</si>
  <si>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</si>
  <si>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</si>
  <si>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</si>
  <si>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</si>
  <si>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</si>
  <si>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</si>
  <si>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</si>
  <si>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</si>
  <si>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</si>
  <si>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</si>
  <si>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</si>
  <si>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</si>
  <si>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</si>
  <si>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</si>
  <si>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</si>
  <si>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</si>
  <si>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</si>
  <si>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</si>
  <si>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</si>
  <si>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</si>
  <si>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</si>
  <si>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</si>
  <si>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</si>
  <si>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</si>
  <si>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</si>
  <si>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</si>
  <si>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</si>
  <si>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</si>
  <si>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</si>
  <si>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</si>
  <si>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</si>
  <si>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</si>
  <si>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</si>
  <si>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</si>
  <si>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</si>
  <si>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</si>
  <si>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</si>
  <si>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</si>
  <si>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</si>
  <si>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</si>
  <si>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</si>
  <si>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</si>
  <si>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</si>
  <si>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</si>
  <si>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</si>
  <si>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</si>
  <si>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</si>
  <si>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</si>
  <si>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</si>
  <si>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</si>
  <si>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</si>
  <si>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</si>
  <si>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</si>
  <si>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</si>
  <si>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</si>
  <si>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</si>
  <si>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</si>
  <si>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</si>
  <si>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</si>
  <si>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</si>
  <si>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</si>
  <si>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</si>
  <si>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</si>
  <si>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</si>
  <si>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</si>
  <si>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</si>
  <si>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</si>
  <si>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</si>
  <si>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</si>
  <si>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</si>
  <si>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</si>
  <si>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</si>
  <si>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</si>
  <si>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</si>
  <si>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</si>
  <si>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</si>
  <si>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</si>
  <si>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</si>
  <si>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</si>
  <si>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</si>
  <si>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</si>
  <si>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</si>
  <si>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</si>
  <si>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</si>
  <si>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</si>
  <si>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</si>
  <si>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</si>
  <si>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</si>
  <si>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</si>
  <si>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</si>
  <si>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</si>
  <si>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</si>
  <si>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</si>
  <si>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</si>
  <si>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</si>
  <si>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</si>
  <si>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</si>
  <si>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</si>
  <si>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</si>
  <si>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</si>
  <si>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</si>
  <si>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</si>
  <si>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</si>
  <si>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</si>
  <si>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</si>
  <si>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</si>
  <si>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</si>
  <si>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</si>
  <si>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</si>
  <si>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</si>
  <si>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</si>
  <si>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</si>
  <si>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</si>
  <si>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</si>
  <si>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</si>
  <si>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</si>
  <si>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</si>
  <si>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</si>
  <si>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</si>
  <si>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</si>
  <si>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</si>
  <si>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</si>
  <si>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</si>
  <si>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</si>
  <si>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</si>
  <si>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</si>
  <si>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</si>
  <si>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</si>
  <si>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</si>
  <si>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</si>
  <si>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</si>
  <si>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</si>
  <si>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</si>
  <si>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</si>
  <si>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</si>
  <si>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</si>
  <si>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</si>
  <si>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</si>
  <si>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</si>
  <si>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</si>
  <si>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</si>
  <si>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</si>
  <si>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</si>
  <si>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</si>
  <si>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</si>
  <si>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</si>
  <si>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</si>
  <si>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</si>
  <si>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</si>
  <si>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</si>
  <si>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</si>
  <si>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</si>
  <si>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</si>
  <si>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</si>
  <si>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</si>
  <si>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</si>
  <si>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</si>
  <si>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</si>
  <si>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</si>
  <si>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</si>
  <si>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</si>
  <si>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</si>
  <si>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</si>
  <si>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</si>
  <si>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</si>
  <si>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</si>
  <si>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</si>
  <si>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</si>
  <si>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</si>
  <si>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</si>
  <si>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</si>
  <si>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</si>
  <si>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</si>
  <si>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</si>
  <si>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</si>
  <si>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</si>
  <si>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</si>
  <si>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</si>
  <si>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</si>
  <si>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</si>
  <si>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</si>
  <si>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</si>
  <si>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</si>
  <si>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</si>
  <si>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</si>
  <si>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</si>
  <si>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</si>
  <si>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</si>
  <si>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</si>
  <si>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</si>
  <si>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</si>
  <si>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</si>
  <si>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</si>
  <si>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</si>
  <si>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</si>
  <si>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</si>
  <si>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</si>
  <si>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</si>
  <si>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</si>
  <si>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</si>
  <si>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</si>
  <si>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</si>
  <si>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</si>
  <si>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</si>
  <si>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</si>
  <si>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</si>
  <si>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</si>
  <si>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</si>
  <si>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</si>
  <si>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</si>
  <si>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</si>
  <si>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</si>
  <si>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</si>
  <si>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</si>
  <si>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</si>
  <si>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</si>
  <si>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</si>
  <si>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</si>
  <si>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</si>
  <si>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</si>
  <si>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</si>
  <si>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</si>
  <si>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</si>
  <si>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</si>
  <si>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</si>
  <si>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</si>
  <si>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</si>
  <si>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</si>
  <si>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</si>
  <si>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</si>
  <si>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</si>
  <si>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</si>
  <si>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</si>
  <si>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</si>
  <si>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</si>
  <si>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</si>
  <si>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</si>
  <si>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</si>
  <si>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</si>
  <si>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</si>
  <si>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</si>
  <si>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</si>
  <si>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</si>
  <si>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</si>
  <si>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</si>
  <si>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</si>
  <si>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</si>
  <si>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</si>
  <si>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</si>
  <si>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</si>
  <si>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</si>
  <si>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</si>
  <si>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</si>
  <si>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</si>
  <si>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</si>
  <si>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</si>
  <si>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</si>
  <si>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</si>
  <si>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</si>
  <si>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</si>
  <si>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</si>
  <si>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</si>
  <si>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</si>
  <si>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</si>
  <si>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</si>
  <si>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</si>
  <si>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</si>
  <si>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</si>
  <si>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</si>
  <si>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</si>
  <si>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</si>
  <si>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</si>
  <si>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</si>
  <si>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</si>
  <si>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</si>
  <si>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</si>
  <si>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</si>
  <si>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</si>
  <si>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</si>
  <si>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</si>
  <si>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</si>
  <si>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</si>
  <si>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</si>
  <si>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</si>
  <si>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</si>
  <si>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</si>
  <si>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</si>
  <si>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</si>
  <si>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</si>
  <si>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</si>
  <si>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</si>
  <si>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</si>
  <si>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</si>
  <si>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</si>
  <si>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</si>
  <si>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</si>
  <si>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</si>
  <si>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</si>
  <si>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</si>
  <si>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</si>
  <si>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</si>
  <si>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</si>
  <si>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</si>
  <si>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</si>
  <si>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</si>
  <si>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</si>
  <si>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</si>
  <si>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</si>
  <si>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</si>
  <si>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</si>
  <si>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</si>
  <si>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</si>
  <si>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</si>
  <si>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</si>
  <si>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</si>
  <si>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</si>
  <si>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</si>
  <si>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</si>
  <si>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</si>
  <si>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</si>
  <si>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</si>
  <si>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</si>
  <si>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</si>
  <si>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</si>
  <si>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</si>
  <si>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</si>
  <si>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</si>
  <si>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</si>
  <si>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</si>
  <si>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</si>
  <si>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</si>
  <si>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</si>
  <si>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</si>
  <si>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</si>
  <si>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</si>
  <si>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</si>
  <si>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</si>
  <si>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</si>
  <si>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</si>
  <si>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</si>
  <si>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</si>
  <si>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</si>
  <si>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</si>
  <si>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</si>
  <si>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</si>
  <si>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</si>
  <si>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</si>
  <si>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</si>
  <si>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</si>
  <si>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</si>
  <si>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</si>
  <si>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</si>
  <si>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</si>
  <si>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</si>
  <si>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</si>
  <si>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</si>
  <si>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</si>
  <si>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</si>
  <si>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</si>
  <si>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</si>
  <si>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</si>
  <si>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</si>
  <si>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</si>
  <si>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</si>
  <si>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</si>
  <si>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</si>
  <si>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</si>
  <si>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</si>
  <si>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</si>
  <si>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</si>
  <si>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</si>
  <si>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</si>
  <si>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</si>
  <si>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</si>
  <si>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</si>
  <si>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</si>
  <si>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</si>
  <si>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</si>
  <si>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</si>
  <si>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</si>
  <si>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</si>
  <si>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</si>
  <si>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</si>
  <si>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</si>
  <si>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</si>
  <si>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</si>
  <si>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</si>
  <si>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</si>
  <si>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</si>
  <si>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</si>
  <si>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</si>
  <si>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</si>
  <si>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</si>
  <si>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</si>
  <si>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</si>
  <si>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</si>
  <si>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</si>
  <si>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</si>
  <si>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</si>
  <si>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</si>
  <si>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</si>
  <si>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</si>
  <si>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</si>
  <si>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</si>
  <si>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</si>
  <si>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</si>
  <si>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</si>
  <si>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</si>
  <si>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</si>
  <si>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</si>
  <si>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</si>
  <si>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</si>
  <si>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</si>
  <si>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</si>
  <si>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</si>
  <si>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</si>
  <si>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</si>
  <si>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</si>
  <si>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</si>
  <si>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</si>
  <si>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</si>
  <si>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</si>
  <si>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</si>
  <si>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</si>
  <si>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</si>
  <si>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</si>
  <si>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</si>
  <si>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</si>
  <si>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</si>
  <si>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</si>
  <si>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</si>
  <si>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</si>
  <si>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</si>
  <si>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</si>
  <si>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</si>
  <si>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</si>
  <si>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</si>
  <si>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</si>
  <si>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</si>
  <si>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</si>
  <si>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</si>
  <si>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</si>
  <si>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</si>
  <si>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</si>
  <si>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</si>
  <si>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</si>
  <si>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</si>
  <si>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</si>
  <si>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</si>
  <si>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</si>
  <si>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</si>
  <si>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</si>
  <si>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</si>
  <si>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</si>
  <si>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</si>
  <si>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</si>
  <si>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</si>
  <si>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</si>
  <si>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</si>
  <si>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</si>
  <si>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</si>
  <si>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</si>
  <si>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</si>
  <si>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</si>
  <si>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</si>
  <si>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</si>
  <si>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</si>
  <si>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</si>
  <si>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</si>
  <si>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</si>
  <si>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</si>
  <si>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</si>
  <si>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</si>
  <si>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</si>
  <si>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</si>
  <si>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</si>
  <si>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</si>
  <si>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</si>
  <si>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</si>
  <si>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</si>
  <si>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</si>
  <si>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</si>
  <si>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</si>
  <si>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</si>
  <si>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</si>
  <si>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</si>
  <si>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</si>
  <si>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</si>
  <si>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</si>
  <si>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</si>
  <si>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</si>
  <si>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</si>
  <si>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</si>
  <si>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</si>
  <si>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</si>
  <si>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</si>
  <si>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</si>
  <si>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</si>
  <si>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</si>
  <si>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</si>
  <si>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</si>
  <si>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</si>
  <si>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</si>
  <si>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</si>
  <si>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</si>
  <si>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</si>
  <si>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</si>
  <si>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</si>
  <si>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</si>
  <si>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</si>
  <si>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</si>
  <si>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</si>
  <si>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</si>
  <si>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</si>
  <si>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</si>
  <si>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</si>
  <si>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</si>
  <si>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</si>
  <si>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</si>
  <si>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</si>
  <si>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</si>
  <si>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</si>
  <si>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</si>
  <si>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</si>
  <si>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</si>
  <si>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</si>
  <si>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</si>
  <si>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</si>
  <si>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</si>
  <si>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</si>
  <si>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</si>
  <si>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</si>
  <si>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</si>
  <si>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</si>
  <si>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</si>
  <si>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</si>
  <si>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</si>
  <si>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</si>
  <si>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</si>
  <si>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</si>
  <si>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</si>
  <si>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</si>
  <si>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</si>
  <si>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</si>
  <si>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</si>
  <si>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</si>
  <si>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</si>
  <si>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</si>
  <si>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</si>
  <si>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</si>
  <si>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</si>
  <si>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</si>
  <si>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</si>
  <si>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</si>
  <si>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</si>
  <si>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</si>
  <si>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</si>
  <si>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</si>
  <si>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</si>
  <si>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</si>
  <si>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</si>
  <si>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</si>
  <si>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</si>
  <si>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</si>
  <si>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</si>
  <si>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</si>
  <si>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</si>
  <si>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</si>
  <si>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</si>
  <si>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</si>
  <si>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</si>
  <si>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</si>
  <si>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</si>
  <si>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</si>
  <si>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</si>
  <si>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</si>
  <si>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</si>
  <si>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</si>
  <si>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</si>
  <si>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</si>
  <si>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</si>
  <si>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</si>
  <si>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</si>
  <si>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</si>
  <si>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</si>
  <si>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</si>
  <si>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</si>
  <si>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</si>
  <si>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</si>
  <si>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</si>
  <si>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</si>
  <si>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</si>
  <si>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</si>
  <si>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</si>
  <si>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</si>
  <si>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</si>
  <si>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</si>
  <si>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</si>
  <si>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</si>
  <si>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</si>
  <si>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</si>
  <si>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</si>
  <si>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</si>
  <si>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</si>
  <si>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</si>
  <si>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</si>
  <si>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</si>
  <si>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</si>
  <si>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</si>
  <si>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</si>
  <si>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</si>
  <si>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</si>
  <si>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</si>
  <si>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</si>
  <si>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</si>
  <si>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</si>
  <si>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</si>
  <si>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</si>
  <si>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</si>
  <si>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</si>
  <si>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</si>
  <si>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</si>
  <si>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</si>
  <si>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</si>
  <si>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</si>
  <si>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</si>
  <si>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</si>
  <si>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</si>
  <si>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</si>
  <si>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</si>
  <si>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</si>
  <si>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</si>
  <si>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</si>
  <si>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</si>
  <si>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</si>
  <si>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</si>
  <si>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</si>
  <si>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</si>
  <si>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</si>
  <si>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</si>
  <si>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</si>
  <si>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</si>
  <si>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</si>
  <si>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</si>
  <si>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</si>
  <si>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</si>
  <si>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</si>
  <si>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</si>
  <si>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</si>
  <si>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</si>
  <si>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</si>
  <si>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</si>
  <si>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</si>
  <si>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</si>
  <si>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</si>
  <si>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</si>
  <si>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</si>
  <si>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</si>
  <si>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</si>
  <si>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</si>
  <si>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</si>
  <si>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</si>
  <si>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</si>
  <si>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</si>
  <si>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</si>
  <si>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</si>
  <si>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</si>
  <si>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</si>
  <si>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</si>
  <si>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</si>
  <si>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</si>
  <si>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</si>
  <si>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</si>
  <si>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</si>
  <si>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</si>
  <si>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</si>
  <si>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</si>
  <si>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</si>
  <si>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</si>
  <si>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</si>
  <si>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</si>
  <si>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</si>
  <si>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</si>
  <si>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</si>
  <si>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</si>
  <si>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</si>
  <si>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</si>
  <si>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</si>
  <si>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</si>
  <si>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</si>
  <si>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</si>
  <si>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</si>
  <si>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</si>
  <si>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</si>
  <si>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</si>
  <si>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</si>
  <si>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</si>
  <si>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</si>
  <si>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</si>
  <si>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</si>
  <si>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</si>
  <si>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</si>
  <si>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</si>
  <si>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</si>
  <si>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</si>
  <si>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</si>
  <si>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</si>
  <si>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</si>
  <si>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</si>
  <si>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</si>
  <si>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</si>
  <si>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</si>
  <si>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</si>
  <si>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</si>
  <si>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</si>
  <si>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</si>
  <si>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</si>
  <si>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</si>
  <si>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</si>
  <si>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</si>
  <si>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</si>
  <si>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</si>
  <si>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</si>
  <si>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</si>
  <si>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</si>
  <si>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</si>
  <si>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</si>
  <si>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</si>
  <si>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</si>
  <si>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</si>
  <si>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</si>
  <si>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</si>
  <si>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</si>
  <si>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</si>
  <si>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</si>
  <si>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</si>
  <si>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</si>
  <si>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</si>
  <si>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</si>
  <si>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</si>
  <si>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</si>
  <si>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</si>
  <si>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</si>
  <si>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</si>
  <si>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</si>
  <si>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</si>
  <si>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</si>
  <si>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</si>
  <si>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</si>
  <si>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</si>
  <si>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</si>
  <si>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</si>
  <si>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</si>
  <si>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</si>
  <si>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</si>
  <si>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</si>
  <si>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</si>
  <si>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</si>
  <si>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</si>
  <si>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</si>
  <si>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</si>
  <si>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</si>
  <si>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</si>
  <si>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</si>
  <si>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</si>
  <si>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</si>
  <si>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</si>
  <si>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</si>
  <si>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</si>
  <si>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</si>
  <si>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</si>
  <si>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</si>
  <si>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</si>
  <si>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</si>
  <si>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</si>
  <si>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</si>
  <si>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</si>
  <si>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</si>
  <si>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</si>
  <si>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</si>
  <si>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</si>
  <si>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</si>
  <si>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</si>
  <si>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</si>
  <si>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</si>
  <si>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</si>
  <si>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</si>
  <si>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</si>
  <si>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</si>
  <si>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</si>
  <si>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</si>
  <si>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</si>
  <si>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</si>
  <si>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</si>
  <si>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</si>
  <si>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</si>
  <si>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</si>
  <si>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</si>
  <si>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</si>
  <si>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</si>
  <si>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</si>
  <si>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</si>
  <si>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</si>
  <si>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</si>
  <si>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</si>
  <si>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</si>
  <si>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</si>
  <si>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</si>
  <si>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</si>
  <si>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</si>
  <si>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</si>
  <si>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</si>
  <si>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</si>
  <si>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</si>
  <si>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</si>
  <si>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</si>
  <si>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</si>
  <si>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</si>
  <si>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</si>
  <si>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</si>
  <si>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</si>
  <si>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</si>
  <si>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</si>
  <si>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</si>
  <si>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</si>
  <si>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</si>
  <si>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</si>
  <si>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</si>
  <si>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</si>
  <si>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</si>
  <si>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</si>
  <si>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</si>
  <si>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</si>
  <si>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</si>
  <si>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</si>
  <si>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</si>
  <si>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</si>
  <si>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</si>
  <si>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</si>
  <si>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</si>
  <si>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</si>
  <si>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</si>
  <si>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</si>
  <si>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</si>
  <si>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</si>
  <si>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</si>
  <si>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</si>
  <si>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</si>
  <si>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</si>
  <si>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</si>
  <si>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</si>
  <si>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</si>
  <si>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</si>
  <si>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</si>
  <si>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</si>
  <si>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</si>
  <si>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</si>
  <si>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</si>
  <si>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</si>
  <si>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</si>
  <si>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</si>
  <si>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</si>
  <si>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</si>
  <si>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</si>
  <si>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</si>
  <si>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</si>
  <si>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</si>
  <si>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</si>
  <si>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</si>
  <si>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</si>
  <si>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</si>
  <si>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</si>
  <si>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</si>
  <si>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</si>
  <si>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</si>
  <si>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</si>
  <si>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</si>
  <si>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</si>
  <si>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</si>
  <si>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</si>
  <si>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</si>
  <si>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</si>
  <si>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</si>
  <si>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</si>
  <si>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</si>
  <si>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</si>
  <si>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</si>
  <si>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</si>
  <si>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</si>
  <si>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</si>
  <si>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</si>
  <si>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</si>
  <si>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</si>
  <si>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</si>
  <si>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</si>
  <si>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</si>
  <si>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</si>
  <si>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</si>
  <si>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</si>
  <si>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</si>
  <si>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</si>
  <si>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</si>
  <si>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</si>
  <si>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</si>
  <si>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</si>
  <si>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</si>
  <si>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</si>
  <si>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</si>
  <si>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</si>
  <si>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</si>
  <si>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</si>
  <si>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</si>
  <si>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</si>
  <si>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</si>
  <si>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</si>
  <si>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</si>
  <si>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</si>
  <si>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</si>
  <si>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</si>
  <si>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</si>
  <si>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</si>
  <si>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</si>
  <si>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</si>
  <si>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</si>
  <si>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</si>
  <si>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</si>
  <si>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</si>
  <si>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</si>
  <si>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</si>
  <si>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</si>
  <si>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</si>
  <si>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</si>
  <si>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</si>
  <si>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</si>
  <si>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</si>
  <si>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</si>
  <si>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</si>
  <si>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</si>
  <si>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</si>
  <si>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</si>
  <si>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</si>
  <si>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</si>
  <si>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</si>
  <si>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</si>
  <si>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</si>
  <si>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</si>
  <si>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</si>
  <si>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</si>
  <si>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</si>
  <si>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</si>
  <si>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</si>
  <si>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</si>
  <si>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</si>
  <si>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</si>
  <si>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</si>
  <si>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</si>
  <si>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</si>
  <si>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</si>
  <si>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</si>
  <si>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</si>
  <si>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</si>
  <si>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</si>
  <si>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</si>
  <si>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</si>
  <si>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</si>
  <si>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</si>
  <si>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</si>
  <si>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</si>
  <si>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</si>
  <si>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</si>
  <si>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</si>
  <si>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</si>
  <si>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</si>
  <si>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</si>
  <si>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</si>
  <si>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</si>
  <si>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</si>
  <si>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</si>
  <si>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</si>
  <si>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</si>
  <si>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</si>
  <si>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</si>
  <si>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</si>
  <si>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</si>
  <si>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</si>
  <si>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</si>
  <si>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</si>
  <si>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</si>
  <si>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</si>
  <si>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</si>
  <si>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</si>
  <si>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</si>
  <si>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</si>
  <si>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</si>
  <si>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</si>
  <si>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</si>
  <si>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</si>
  <si>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</si>
  <si>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</si>
  <si>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</si>
  <si>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</si>
  <si>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</si>
  <si>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</si>
  <si>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</si>
  <si>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</si>
  <si>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</si>
  <si>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</si>
  <si>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</si>
  <si>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</si>
  <si>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</si>
  <si>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</si>
  <si>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</si>
  <si>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</si>
  <si>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</si>
  <si>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</si>
  <si>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</si>
  <si>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</si>
  <si>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</si>
  <si>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</si>
  <si>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</si>
  <si>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</si>
  <si>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</si>
  <si>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</si>
  <si>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</si>
  <si>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</si>
  <si>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</si>
  <si>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</si>
  <si>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</si>
  <si>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</si>
  <si>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</si>
  <si>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</si>
  <si>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</si>
  <si>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</si>
  <si>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</si>
  <si>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</si>
  <si>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</si>
  <si>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</si>
  <si>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</si>
  <si>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</si>
  <si>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</si>
  <si>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</si>
  <si>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</si>
  <si>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</si>
  <si>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</si>
  <si>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</si>
  <si>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</si>
  <si>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</si>
  <si>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</si>
  <si>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</si>
  <si>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</si>
  <si>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</si>
  <si>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</si>
  <si>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</si>
  <si>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</si>
  <si>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</si>
  <si>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</si>
  <si>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</si>
  <si>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</si>
  <si>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</si>
  <si>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</si>
  <si>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</si>
  <si>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</si>
  <si>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</si>
  <si>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</si>
  <si>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</si>
  <si>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</si>
  <si>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</si>
  <si>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</si>
  <si>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</si>
  <si>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</si>
  <si>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</si>
  <si>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</si>
  <si>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</si>
  <si>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</si>
  <si>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</si>
  <si>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</si>
  <si>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</si>
  <si>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</si>
  <si>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</si>
  <si>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</si>
  <si>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</si>
  <si>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</si>
  <si>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</si>
  <si>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</si>
  <si>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</si>
  <si>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</si>
  <si>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</si>
  <si>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</si>
  <si>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</si>
  <si>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</si>
  <si>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</si>
  <si>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</si>
  <si>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</si>
  <si>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</si>
  <si>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</si>
  <si>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</si>
  <si>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</si>
  <si>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</si>
  <si>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</si>
  <si>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</si>
  <si>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</si>
  <si>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</si>
  <si>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</si>
  <si>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</si>
  <si>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</si>
  <si>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</si>
  <si>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</si>
  <si>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</si>
  <si>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</si>
  <si>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</si>
  <si>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</si>
  <si>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</si>
  <si>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</si>
  <si>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</si>
  <si>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</si>
  <si>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</si>
  <si>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</si>
  <si>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</si>
  <si>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</si>
  <si>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</si>
  <si>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</si>
  <si>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</si>
  <si>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</si>
  <si>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</si>
  <si>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</si>
  <si>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</si>
  <si>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</si>
  <si>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</si>
  <si>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</si>
  <si>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</si>
  <si>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</si>
  <si>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</si>
  <si>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</si>
  <si>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</si>
  <si>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</si>
  <si>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</si>
  <si>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</si>
  <si>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</si>
  <si>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</si>
  <si>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</si>
  <si>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</si>
  <si>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</si>
  <si>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</si>
  <si>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</si>
  <si>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</si>
  <si>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</si>
  <si>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</si>
  <si>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</si>
  <si>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</si>
  <si>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</si>
  <si>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</si>
  <si>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</si>
  <si>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</si>
  <si>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</si>
  <si>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</si>
  <si>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</si>
  <si>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</si>
  <si>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</si>
  <si>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</si>
  <si>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</si>
  <si>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</si>
  <si>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</si>
  <si>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</si>
  <si>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</si>
  <si>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</si>
  <si>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</si>
  <si>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</si>
  <si>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</si>
  <si>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</si>
  <si>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</si>
  <si>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</si>
  <si>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</si>
  <si>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</si>
  <si>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</si>
  <si>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</si>
  <si>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</si>
  <si>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</si>
  <si>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</si>
  <si>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</si>
  <si>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</si>
  <si>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</si>
  <si>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</si>
  <si>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</si>
  <si>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</si>
  <si>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</si>
  <si>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</si>
  <si>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</si>
  <si>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</si>
  <si>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</si>
  <si>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</si>
  <si>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</si>
  <si>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</si>
  <si>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</si>
  <si>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</si>
  <si>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</si>
  <si>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</si>
  <si>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</si>
  <si>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</si>
  <si>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</si>
  <si>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</si>
  <si>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</si>
  <si>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</si>
  <si>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</si>
  <si>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</si>
  <si>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</si>
  <si>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</si>
  <si>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</si>
  <si>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</si>
  <si>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</si>
  <si>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</si>
  <si>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</si>
  <si>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</si>
  <si>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</si>
  <si>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</si>
  <si>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</si>
  <si>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</si>
  <si>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</si>
  <si>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</si>
  <si>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</si>
  <si>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</si>
  <si>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</si>
  <si>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</si>
  <si>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</si>
  <si>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</si>
  <si>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</si>
  <si>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</si>
  <si>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</si>
  <si>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</si>
  <si>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</si>
  <si>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</si>
  <si>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</si>
  <si>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</si>
  <si>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</si>
  <si>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</si>
  <si>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</si>
  <si>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</si>
  <si>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</si>
  <si>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</si>
  <si>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</si>
  <si>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</si>
  <si>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</si>
  <si>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</si>
  <si>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</si>
  <si>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</si>
  <si>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</si>
  <si>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</si>
  <si>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</si>
  <si>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</si>
  <si>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</si>
  <si>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</si>
  <si>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</si>
  <si>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</si>
  <si>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</si>
  <si>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</si>
  <si>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</si>
  <si>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</si>
  <si>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</si>
  <si>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</si>
  <si>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</si>
  <si>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</si>
  <si>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</si>
  <si>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</si>
  <si>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</si>
  <si>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</si>
  <si>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</si>
  <si>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</si>
  <si>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</si>
  <si>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</si>
  <si>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</si>
  <si>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</si>
  <si>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</si>
  <si>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</si>
  <si>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</si>
  <si>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</si>
  <si>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</si>
  <si>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</si>
  <si>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</si>
  <si>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</si>
  <si>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</si>
  <si>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</si>
  <si>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</si>
  <si>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</si>
  <si>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</si>
  <si>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</si>
  <si>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</si>
  <si>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</si>
  <si>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</si>
  <si>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</si>
  <si>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</si>
  <si>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</si>
  <si>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</si>
  <si>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</si>
  <si>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</si>
  <si>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</si>
  <si>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</si>
  <si>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</si>
  <si>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</si>
  <si>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</si>
  <si>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</si>
  <si>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</si>
  <si>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</si>
  <si>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</si>
  <si>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</si>
  <si>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</si>
  <si>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</si>
  <si>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</si>
  <si>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</si>
  <si>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</si>
  <si>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</si>
  <si>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</si>
  <si>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</si>
  <si>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</si>
  <si>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</si>
  <si>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</si>
  <si>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</si>
  <si>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</si>
  <si>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</si>
  <si>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</si>
  <si>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</si>
  <si>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</si>
  <si>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</si>
  <si>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</si>
  <si>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</si>
  <si>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</si>
  <si>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</si>
  <si>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</si>
  <si>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</si>
  <si>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</si>
  <si>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</si>
  <si>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</si>
  <si>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</si>
  <si>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</si>
  <si>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</si>
  <si>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</si>
  <si>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</si>
  <si>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</si>
  <si>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</si>
  <si>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</si>
  <si>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</si>
  <si>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</si>
  <si>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</si>
  <si>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</si>
  <si>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</si>
  <si>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</si>
  <si>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</si>
  <si>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</si>
  <si>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</si>
  <si>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</si>
  <si>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</si>
  <si>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</si>
  <si>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</si>
  <si>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</si>
  <si>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</si>
  <si>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</si>
  <si>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</si>
  <si>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</si>
  <si>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</si>
  <si>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</si>
  <si>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</si>
  <si>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</si>
  <si>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</si>
  <si>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</si>
  <si>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</si>
  <si>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</si>
  <si>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</si>
  <si>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</si>
  <si>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</si>
  <si>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</si>
  <si>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</si>
  <si>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</si>
  <si>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</si>
  <si>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</si>
  <si>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</si>
  <si>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</si>
  <si>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</si>
  <si>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</si>
  <si>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</si>
  <si>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</si>
  <si>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</si>
  <si>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</si>
  <si>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</si>
  <si>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</si>
  <si>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</si>
  <si>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</si>
  <si>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</si>
  <si>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</si>
  <si>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</si>
  <si>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</si>
  <si>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</si>
  <si>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</si>
  <si>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</si>
  <si>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</si>
  <si>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</si>
  <si>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</si>
  <si>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</si>
  <si>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</si>
  <si>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</si>
  <si>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</si>
  <si>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</si>
  <si>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</si>
  <si>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</si>
  <si>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</si>
  <si>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</si>
  <si>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</si>
  <si>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</si>
  <si>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</si>
  <si>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</si>
  <si>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</si>
  <si>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</si>
  <si>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</si>
  <si>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</si>
  <si>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</si>
  <si>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</si>
  <si>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</si>
  <si>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</si>
  <si>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</si>
  <si>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</si>
  <si>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</si>
  <si>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</si>
  <si>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</si>
  <si>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</si>
  <si>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</si>
  <si>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</si>
  <si>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</si>
  <si>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</si>
  <si>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</si>
  <si>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</si>
  <si>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</si>
  <si>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</si>
  <si>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</si>
  <si>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</si>
  <si>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</si>
  <si>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</si>
  <si>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</si>
  <si>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</si>
  <si>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</si>
  <si>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</si>
  <si>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</si>
  <si>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</si>
  <si>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</si>
  <si>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</si>
  <si>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</si>
  <si>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</si>
  <si>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</si>
  <si>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</si>
  <si>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</si>
  <si>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</si>
  <si>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</si>
  <si>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</si>
  <si>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</si>
  <si>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</si>
  <si>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</si>
  <si>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</si>
  <si>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</si>
  <si>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</si>
  <si>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</si>
  <si>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</si>
  <si>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</si>
  <si>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</si>
  <si>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</si>
  <si>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</si>
  <si>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</si>
  <si>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</si>
  <si>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</si>
  <si>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</si>
  <si>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</si>
  <si>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</si>
  <si>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</si>
  <si>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</si>
  <si>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</si>
  <si>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</si>
  <si>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</si>
  <si>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</si>
  <si>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</si>
  <si>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</si>
  <si>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</si>
  <si>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</si>
  <si>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</si>
  <si>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</si>
  <si>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</si>
  <si>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</si>
  <si>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</si>
  <si>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</si>
  <si>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</si>
  <si>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</si>
  <si>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</si>
  <si>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</si>
  <si>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</si>
  <si>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</si>
  <si>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</si>
  <si>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</si>
  <si>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</si>
  <si>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</si>
  <si>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</si>
  <si>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</si>
  <si>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</si>
  <si>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</si>
  <si>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</si>
  <si>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</si>
  <si>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</si>
  <si>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</si>
  <si>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</si>
  <si>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</si>
  <si>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</si>
  <si>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</si>
  <si>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</si>
  <si>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</si>
  <si>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</si>
  <si>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</si>
  <si>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</si>
  <si>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</si>
  <si>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</si>
  <si>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</si>
  <si>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</si>
  <si>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</si>
  <si>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</si>
  <si>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</si>
  <si>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</si>
  <si>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</si>
  <si>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</si>
  <si>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</si>
  <si>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</si>
  <si>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</si>
  <si>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</si>
  <si>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</si>
  <si>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</si>
  <si>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</si>
  <si>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</si>
  <si>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</si>
  <si>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</si>
  <si>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</si>
  <si>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</si>
  <si>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</si>
  <si>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</si>
  <si>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</si>
  <si>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</si>
  <si>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</si>
  <si>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</si>
  <si>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</si>
  <si>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</si>
  <si>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</si>
  <si>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</si>
  <si>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</si>
  <si>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</si>
  <si>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</si>
  <si>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</si>
  <si>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</si>
  <si>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</si>
  <si>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</si>
  <si>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</si>
  <si>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</si>
  <si>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</si>
  <si>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</si>
  <si>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</si>
  <si>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</si>
  <si>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</si>
  <si>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</si>
  <si>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</si>
  <si>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</si>
  <si>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</si>
  <si>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</si>
  <si>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</si>
  <si>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</si>
  <si>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</si>
  <si>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</si>
  <si>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</si>
  <si>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</si>
  <si>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</si>
  <si>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</si>
  <si>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</si>
  <si>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</si>
  <si>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</si>
  <si>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</si>
  <si>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</si>
  <si>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</si>
  <si>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</si>
  <si>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</si>
  <si>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</si>
  <si>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</si>
  <si>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</si>
  <si>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</si>
  <si>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</si>
  <si>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</si>
  <si>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</si>
  <si>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</si>
  <si>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</si>
  <si>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</si>
  <si>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</si>
  <si>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</si>
  <si>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</si>
  <si>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</si>
  <si>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</si>
  <si>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</si>
  <si>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</si>
  <si>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</si>
  <si>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</si>
  <si>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</si>
  <si>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</si>
  <si>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</si>
  <si>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</si>
  <si>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</si>
  <si>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</si>
  <si>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</si>
  <si>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</si>
  <si>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</si>
  <si>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</si>
  <si>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</si>
  <si>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</si>
  <si>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</si>
  <si>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</si>
  <si>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</si>
  <si>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</si>
  <si>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</si>
  <si>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</si>
  <si>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</si>
  <si>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</si>
  <si>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</si>
  <si>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</si>
  <si>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</si>
  <si>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</si>
  <si>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</si>
  <si>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</si>
  <si>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</si>
  <si>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</si>
  <si>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</si>
  <si>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</si>
  <si>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</si>
  <si>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</si>
  <si>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</si>
  <si>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</si>
  <si>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</si>
  <si>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</si>
  <si>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</si>
  <si>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</si>
  <si>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</si>
  <si>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</si>
  <si>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</si>
  <si>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</si>
  <si>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</si>
  <si>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</si>
  <si>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</si>
  <si>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</si>
  <si>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</si>
  <si>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</si>
  <si>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</si>
  <si>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</si>
  <si>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</si>
  <si>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</si>
  <si>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</si>
  <si>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</si>
  <si>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</si>
  <si>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</si>
  <si>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</si>
  <si>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</si>
  <si>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</si>
  <si>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</si>
  <si>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</si>
  <si>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</si>
  <si>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</si>
  <si>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</si>
  <si>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</si>
  <si>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</si>
  <si>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</si>
  <si>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</si>
  <si>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</si>
  <si>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</si>
  <si>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</si>
  <si>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</si>
  <si>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</si>
  <si>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</si>
  <si>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</si>
  <si>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</si>
  <si>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</si>
  <si>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</si>
  <si>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</si>
  <si>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</si>
  <si>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</si>
  <si>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</si>
  <si>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</si>
  <si>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</si>
  <si>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</si>
  <si>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</si>
  <si>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</si>
  <si>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</si>
  <si>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</si>
  <si>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</si>
  <si>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</si>
  <si>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</si>
  <si>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</si>
  <si>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</si>
  <si>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</si>
  <si>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</si>
  <si>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</si>
  <si>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</si>
  <si>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</si>
  <si>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</si>
  <si>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</si>
  <si>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</si>
  <si>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</si>
  <si>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</si>
  <si>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</si>
  <si>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</si>
  <si>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</si>
  <si>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</si>
  <si>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</si>
  <si>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</si>
  <si>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</si>
  <si>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</si>
  <si>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</si>
  <si>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</si>
  <si>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</si>
  <si>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</si>
  <si>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</si>
  <si>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</si>
  <si>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</si>
  <si>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</si>
  <si>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</si>
  <si>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</si>
  <si>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</si>
  <si>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</si>
  <si>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</si>
  <si>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</si>
  <si>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</si>
  <si>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</si>
  <si>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</si>
  <si>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</si>
  <si>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</si>
  <si>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</si>
  <si>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</si>
  <si>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</si>
  <si>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</si>
  <si>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</si>
  <si>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</si>
  <si>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</si>
  <si>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</si>
  <si>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</si>
  <si>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</si>
  <si>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</si>
  <si>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</si>
  <si>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</si>
  <si>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</si>
  <si>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</si>
  <si>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</si>
  <si>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</si>
  <si>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</si>
  <si>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</si>
  <si>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</si>
  <si>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</si>
  <si>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</si>
  <si>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</si>
  <si>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</si>
  <si>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</si>
  <si>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</si>
  <si>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</si>
  <si>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</si>
  <si>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</si>
  <si>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</si>
  <si>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</si>
  <si>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</si>
  <si>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</si>
  <si>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</si>
  <si>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</si>
  <si>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</si>
  <si>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</si>
  <si>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</si>
  <si>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</si>
  <si>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</si>
  <si>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</si>
  <si>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</si>
  <si>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</si>
  <si>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</si>
  <si>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</si>
  <si>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</si>
  <si>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</si>
  <si>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</si>
  <si>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</si>
  <si>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</si>
  <si>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</si>
  <si>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</si>
  <si>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</si>
  <si>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</si>
  <si>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</si>
  <si>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</si>
  <si>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</si>
  <si>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</si>
  <si>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</si>
  <si>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</si>
  <si>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</si>
  <si>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</si>
  <si>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</si>
  <si>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</si>
  <si>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</si>
  <si>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</si>
  <si>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</si>
  <si>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</si>
  <si>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</si>
  <si>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</si>
  <si>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</si>
  <si>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</si>
  <si>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</si>
  <si>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</si>
  <si>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</si>
  <si>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</si>
  <si>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</si>
  <si>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</si>
  <si>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</si>
  <si>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</si>
  <si>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</si>
  <si>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</si>
  <si>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</si>
  <si>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</si>
  <si>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</si>
  <si>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</si>
  <si>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</si>
  <si>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</si>
  <si>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</si>
  <si>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</si>
  <si>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</si>
  <si>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</si>
  <si>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</si>
  <si>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</si>
  <si>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</si>
  <si>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</si>
  <si>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</si>
  <si>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</si>
  <si>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</si>
  <si>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</si>
  <si>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</si>
  <si>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</si>
  <si>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</si>
  <si>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</si>
  <si>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</si>
  <si>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</si>
  <si>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</si>
  <si>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</si>
  <si>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</si>
  <si>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</si>
  <si>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</si>
  <si>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</si>
  <si>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</si>
  <si>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</si>
  <si>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</si>
  <si>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</si>
  <si>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</si>
  <si>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</si>
  <si>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</si>
  <si>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</si>
  <si>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</si>
  <si>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</si>
  <si>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</si>
  <si>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</si>
  <si>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</si>
  <si>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</si>
  <si>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</si>
  <si>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</si>
  <si>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</si>
  <si>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</si>
  <si>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</si>
  <si>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</si>
  <si>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</si>
  <si>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</si>
  <si>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</si>
  <si>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</si>
  <si>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</si>
  <si>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</si>
  <si>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</si>
  <si>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</si>
  <si>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</si>
  <si>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</si>
  <si>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</si>
  <si>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</si>
  <si>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</si>
  <si>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</si>
  <si>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</si>
  <si>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</si>
  <si>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</si>
  <si>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</si>
  <si>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</si>
  <si>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</si>
  <si>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</si>
  <si>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</si>
  <si>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</si>
  <si>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</si>
  <si>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</si>
  <si>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</si>
  <si>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</si>
  <si>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</si>
  <si>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</si>
  <si>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</si>
  <si>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</si>
  <si>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</si>
  <si>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</si>
  <si>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</si>
  <si>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</si>
  <si>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</si>
  <si>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</si>
  <si>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</si>
  <si>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</si>
  <si>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</si>
  <si>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</si>
  <si>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</si>
  <si>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</si>
  <si>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</si>
  <si>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</si>
  <si>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</si>
  <si>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</si>
  <si>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</si>
  <si>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</si>
  <si>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</si>
  <si>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</si>
  <si>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</si>
  <si>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</si>
  <si>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</si>
  <si>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</si>
  <si>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</si>
  <si>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</si>
  <si>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</si>
  <si>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</si>
  <si>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</si>
  <si>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</si>
  <si>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</si>
  <si>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</si>
  <si>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</si>
  <si>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</si>
  <si>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</si>
  <si>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</si>
  <si>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</si>
  <si>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</si>
  <si>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</si>
  <si>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</si>
  <si>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</si>
  <si>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</si>
  <si>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</si>
  <si>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</si>
  <si>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</si>
  <si>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</si>
  <si>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</si>
  <si>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</si>
  <si>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</si>
  <si>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</si>
  <si>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</si>
  <si>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</si>
  <si>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</si>
  <si>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</si>
  <si>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</si>
  <si>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</si>
  <si>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</si>
  <si>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</si>
  <si>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</si>
  <si>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</si>
  <si>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</si>
  <si>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</si>
  <si>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</si>
  <si>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</si>
  <si>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</si>
  <si>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</si>
  <si>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</si>
  <si>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</si>
  <si>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</si>
  <si>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</si>
  <si>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</si>
  <si>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</si>
  <si>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</si>
  <si>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</si>
  <si>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</si>
  <si>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</si>
  <si>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</si>
  <si>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</si>
  <si>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</si>
  <si>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</si>
  <si>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</si>
  <si>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</si>
  <si>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</si>
  <si>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</si>
  <si>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</si>
  <si>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</si>
  <si>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</si>
  <si>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</si>
  <si>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</si>
  <si>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</si>
  <si>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</si>
  <si>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</si>
  <si>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</si>
  <si>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</si>
  <si>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</si>
  <si>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</si>
  <si>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</si>
  <si>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</si>
  <si>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</si>
  <si>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</si>
  <si>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</si>
  <si>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</si>
  <si>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</si>
  <si>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</si>
  <si>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</si>
  <si>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</si>
  <si>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</si>
  <si>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</si>
  <si>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</si>
  <si>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</si>
  <si>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</si>
  <si>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</si>
  <si>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</si>
  <si>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</si>
  <si>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</si>
  <si>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</si>
  <si>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</si>
  <si>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</si>
  <si>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</si>
  <si>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</si>
  <si>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</si>
  <si>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</si>
  <si>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</si>
  <si>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</si>
  <si>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</si>
  <si>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</si>
  <si>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</si>
  <si>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</si>
  <si>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</si>
  <si>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</si>
  <si>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</si>
  <si>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</si>
  <si>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</si>
  <si>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</si>
  <si>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</si>
  <si>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</si>
  <si>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</si>
  <si>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</si>
  <si>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</si>
  <si>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</si>
  <si>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</si>
  <si>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</si>
  <si>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</si>
  <si>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</si>
  <si>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</si>
  <si>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</si>
  <si>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</si>
  <si>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</si>
  <si>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</si>
  <si>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</si>
  <si>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</si>
  <si>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</si>
  <si>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</si>
  <si>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</si>
  <si>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</si>
  <si>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</si>
  <si>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</si>
  <si>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</si>
  <si>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</si>
  <si>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</si>
  <si>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</si>
  <si>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</si>
  <si>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</si>
  <si>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</si>
  <si>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</si>
  <si>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</si>
  <si>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</si>
  <si>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</si>
  <si>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</si>
  <si>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</si>
  <si>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</si>
  <si>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</si>
  <si>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</si>
  <si>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</si>
  <si>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</si>
  <si>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</si>
  <si>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</si>
  <si>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</si>
  <si>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</si>
  <si>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</si>
  <si>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</si>
  <si>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</si>
  <si>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</si>
  <si>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</si>
  <si>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</si>
  <si>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</si>
  <si>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</si>
  <si>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</si>
  <si>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</si>
  <si>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</si>
  <si>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</si>
  <si>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</si>
  <si>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</si>
  <si>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</si>
  <si>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</si>
  <si>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</si>
  <si>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</si>
  <si>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</si>
  <si>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</si>
  <si>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</si>
  <si>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</si>
  <si>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</si>
  <si>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</si>
  <si>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</si>
  <si>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</si>
  <si>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</si>
  <si>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</si>
  <si>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</si>
  <si>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</si>
  <si>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</si>
  <si>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</si>
  <si>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</si>
  <si>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</si>
  <si>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</si>
  <si>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</si>
  <si>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</si>
  <si>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</si>
  <si>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</si>
  <si>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</si>
  <si>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</si>
  <si>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</si>
  <si>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</si>
  <si>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</si>
  <si>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</si>
  <si>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</si>
  <si>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</si>
  <si>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</si>
  <si>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</si>
  <si>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</si>
  <si>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</si>
  <si>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</si>
  <si>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</si>
  <si>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</si>
  <si>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</si>
  <si>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</si>
  <si>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</si>
  <si>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</si>
  <si>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</si>
  <si>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</si>
  <si>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</si>
  <si>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</si>
  <si>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</si>
  <si>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</si>
  <si>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</si>
  <si>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</si>
  <si>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</si>
  <si>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</si>
  <si>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</si>
  <si>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</si>
  <si>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</si>
  <si>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</si>
  <si>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</si>
  <si>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</si>
  <si>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</si>
  <si>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</si>
  <si>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</si>
  <si>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</si>
  <si>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</si>
  <si>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</si>
  <si>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</si>
  <si>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</si>
  <si>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</si>
  <si>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</si>
  <si>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</si>
  <si>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</si>
  <si>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</si>
  <si>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</si>
  <si>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</si>
  <si>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</si>
  <si>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</si>
  <si>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</si>
  <si>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</si>
  <si>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</si>
  <si>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</si>
  <si>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</si>
  <si>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</si>
  <si>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</si>
  <si>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</si>
  <si>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</si>
  <si>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</si>
  <si>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</si>
  <si>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</si>
  <si>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</si>
  <si>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</si>
  <si>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</si>
  <si>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</si>
  <si>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</si>
  <si>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</si>
  <si>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</si>
  <si>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</si>
  <si>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</si>
  <si>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</si>
  <si>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</si>
  <si>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</si>
  <si>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</si>
  <si>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</si>
  <si>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</si>
  <si>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</si>
  <si>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</si>
  <si>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</si>
  <si>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</si>
  <si>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</si>
  <si>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</si>
  <si>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</si>
  <si>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</si>
  <si>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</si>
  <si>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</si>
  <si>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</si>
  <si>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</si>
  <si>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</si>
  <si>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</si>
  <si>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</si>
  <si>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</si>
  <si>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</si>
  <si>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</si>
  <si>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</si>
  <si>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</si>
  <si>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</si>
  <si>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</si>
  <si>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</si>
  <si>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</si>
  <si>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</si>
  <si>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</si>
  <si>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</si>
  <si>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</si>
  <si>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</si>
  <si>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</si>
  <si>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</si>
  <si>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</si>
  <si>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</si>
  <si>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</si>
  <si>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</si>
  <si>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</si>
  <si>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</si>
  <si>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</si>
  <si>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</si>
  <si>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</si>
  <si>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</si>
  <si>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</si>
  <si>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</si>
  <si>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</si>
  <si>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</si>
  <si>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</si>
  <si>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</si>
  <si>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</si>
  <si>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</si>
  <si>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</si>
  <si>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</si>
  <si>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</si>
  <si>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</si>
  <si>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</si>
  <si>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</si>
  <si>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</si>
  <si>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</si>
  <si>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</si>
  <si>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</si>
  <si>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</si>
  <si>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</si>
  <si>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</si>
  <si>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</si>
  <si>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</si>
  <si>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</si>
  <si>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</si>
  <si>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</si>
  <si>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</si>
  <si>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</si>
  <si>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</si>
  <si>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</si>
  <si>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</si>
  <si>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</si>
  <si>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</si>
  <si>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</si>
  <si>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</si>
  <si>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</si>
  <si>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</si>
  <si>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</si>
  <si>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</si>
  <si>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</si>
  <si>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</si>
  <si>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</si>
  <si>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</si>
  <si>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</si>
  <si>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</si>
  <si>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</si>
  <si>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</si>
  <si>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</si>
  <si>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</si>
  <si>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</si>
  <si>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</si>
  <si>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</si>
  <si>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</si>
  <si>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</si>
  <si>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</si>
  <si>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</si>
  <si>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</si>
  <si>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</si>
  <si>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</si>
  <si>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</si>
  <si>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</si>
  <si>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</si>
  <si>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</si>
  <si>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</si>
  <si>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</si>
  <si>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</si>
  <si>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</si>
  <si>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</si>
  <si>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</si>
  <si>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</si>
  <si>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</si>
  <si>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</si>
  <si>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</si>
  <si>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</si>
  <si>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</si>
  <si>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</si>
  <si>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</si>
  <si>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</si>
  <si>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</si>
  <si>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</si>
  <si>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</si>
  <si>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</si>
  <si>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</si>
  <si>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</si>
  <si>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</si>
  <si>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</si>
  <si>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</si>
  <si>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</si>
  <si>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</si>
  <si>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</si>
  <si>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</si>
  <si>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</si>
  <si>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</si>
  <si>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</si>
  <si>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</si>
  <si>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</si>
  <si>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</si>
  <si>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</si>
  <si>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</si>
  <si>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</si>
  <si>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</si>
  <si>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</si>
  <si>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</si>
  <si>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</si>
  <si>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</si>
  <si>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</si>
  <si>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</si>
  <si>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</si>
  <si>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</si>
  <si>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</si>
  <si>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</si>
  <si>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</si>
  <si>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</si>
  <si>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</si>
  <si>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</si>
  <si>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</si>
  <si>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</si>
  <si>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</si>
  <si>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</si>
  <si>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</si>
  <si>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</si>
  <si>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</si>
  <si>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</si>
  <si>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</si>
  <si>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</si>
  <si>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</si>
  <si>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</si>
  <si>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</si>
  <si>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</si>
  <si>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</si>
  <si>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</si>
  <si>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</si>
  <si>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</si>
  <si>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</si>
  <si>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</si>
  <si>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</si>
  <si>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</si>
  <si>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</si>
  <si>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</si>
  <si>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</si>
  <si>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</si>
  <si>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</si>
  <si>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</si>
  <si>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</si>
  <si>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</si>
  <si>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</si>
  <si>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</si>
  <si>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</si>
  <si>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</si>
  <si>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</si>
  <si>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</si>
  <si>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</si>
  <si>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</si>
  <si>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</si>
  <si>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</si>
  <si>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</si>
  <si>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</si>
  <si>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</si>
  <si>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</si>
  <si>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</si>
  <si>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</si>
  <si>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</si>
  <si>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</si>
  <si>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</si>
  <si>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</si>
  <si>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</si>
  <si>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</si>
  <si>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</si>
  <si>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</si>
  <si>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</si>
  <si>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</si>
  <si>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</si>
  <si>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</si>
  <si>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</si>
  <si>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</si>
  <si>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</si>
  <si>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</si>
  <si>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</si>
  <si>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</si>
  <si>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</si>
  <si>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</si>
  <si>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</si>
  <si>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</si>
  <si>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</si>
  <si>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</si>
  <si>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</si>
  <si>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</si>
  <si>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</si>
  <si>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</si>
  <si>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</si>
  <si>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</si>
  <si>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</si>
  <si>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</si>
  <si>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</si>
  <si>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</si>
  <si>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</si>
  <si>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</si>
  <si>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</si>
  <si>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</si>
  <si>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</si>
  <si>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</si>
  <si>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</si>
  <si>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</si>
  <si>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</si>
  <si>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</si>
  <si>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</si>
  <si>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</si>
  <si>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</si>
  <si>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</si>
  <si>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</si>
  <si>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</si>
  <si>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</si>
  <si>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</si>
  <si>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</si>
  <si>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</si>
  <si>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</si>
  <si>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</si>
  <si>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</si>
  <si>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</si>
  <si>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</si>
  <si>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</si>
  <si>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</si>
  <si>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</si>
  <si>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</si>
  <si>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</si>
  <si>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</si>
  <si>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</si>
  <si>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</si>
  <si>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</si>
  <si>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</si>
  <si>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</si>
  <si>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</si>
  <si>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</si>
  <si>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</si>
  <si>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</si>
  <si>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</si>
  <si>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</si>
  <si>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</si>
  <si>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</si>
  <si>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</si>
  <si>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</si>
  <si>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</si>
  <si>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</si>
  <si>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</si>
  <si>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</si>
  <si>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</si>
  <si>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</si>
  <si>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</si>
  <si>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</si>
  <si>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</si>
  <si>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</si>
  <si>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</si>
  <si>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</si>
  <si>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</si>
  <si>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</si>
  <si>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</si>
  <si>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</si>
  <si>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</si>
  <si>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</si>
  <si>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</si>
  <si>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</si>
  <si>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</si>
  <si>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</si>
  <si>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</si>
  <si>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</si>
  <si>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</si>
  <si>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</si>
  <si>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</si>
  <si>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</si>
  <si>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</si>
  <si>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</si>
  <si>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</si>
  <si>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</si>
  <si>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</si>
  <si>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</si>
  <si>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</si>
  <si>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</si>
  <si>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</si>
  <si>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</si>
  <si>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</si>
  <si>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</si>
  <si>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</si>
  <si>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</si>
  <si>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</si>
  <si>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</si>
  <si>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</si>
  <si>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</si>
  <si>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</si>
  <si>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</si>
  <si>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</si>
  <si>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</si>
  <si>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</si>
  <si>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</si>
  <si>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</si>
  <si>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</si>
  <si>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</si>
  <si>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</si>
  <si>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</si>
  <si>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</si>
  <si>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</si>
  <si>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</si>
  <si>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</si>
  <si>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</si>
  <si>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</si>
  <si>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</si>
  <si>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</si>
  <si>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</si>
  <si>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</si>
  <si>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</si>
  <si>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</si>
  <si>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</si>
  <si>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</si>
  <si>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</si>
  <si>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</si>
  <si>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</si>
  <si>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</si>
  <si>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</si>
  <si>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</si>
  <si>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</si>
  <si>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</si>
  <si>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</si>
  <si>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</si>
  <si>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</si>
  <si>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</si>
  <si>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</si>
  <si>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</si>
  <si>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</si>
  <si>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</si>
  <si>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</si>
  <si>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</si>
  <si>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</si>
  <si>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</si>
  <si>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</si>
  <si>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</si>
  <si>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</si>
  <si>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</si>
  <si>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</si>
  <si>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</si>
  <si>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</si>
  <si>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</si>
  <si>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</si>
  <si>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</si>
  <si>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</si>
  <si>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</si>
  <si>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</si>
  <si>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</si>
  <si>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</si>
  <si>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</si>
  <si>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</si>
  <si>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</si>
  <si>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</si>
  <si>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</si>
  <si>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</si>
  <si>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</si>
  <si>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</si>
  <si>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</si>
  <si>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</si>
  <si>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</si>
  <si>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</si>
  <si>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</si>
  <si>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</si>
  <si>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</si>
  <si>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</si>
  <si>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</si>
  <si>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</si>
  <si>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</si>
  <si>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</si>
  <si>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</si>
  <si>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</si>
  <si>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</si>
  <si>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</si>
  <si>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</si>
  <si>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</si>
  <si>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</si>
  <si>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</si>
  <si>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</si>
  <si>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</si>
  <si>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</si>
  <si>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</si>
  <si>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</si>
  <si>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</si>
  <si>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</si>
  <si>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</si>
  <si>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</si>
  <si>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</si>
  <si>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</si>
  <si>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</si>
  <si>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</si>
  <si>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</si>
  <si>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</si>
  <si>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</si>
  <si>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</si>
  <si>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</si>
  <si>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</si>
  <si>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</si>
  <si>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</si>
  <si>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</si>
  <si>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</si>
  <si>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</si>
  <si>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</si>
  <si>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</si>
  <si>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</si>
  <si>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</si>
  <si>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</si>
  <si>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</si>
  <si>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</si>
  <si>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</si>
  <si>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</si>
  <si>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</si>
  <si>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</si>
  <si>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</si>
  <si>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</si>
  <si>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</si>
  <si>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</si>
  <si>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</si>
  <si>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</si>
  <si>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</si>
  <si>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</si>
  <si>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</si>
  <si>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</si>
  <si>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</si>
  <si>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</si>
  <si>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</si>
  <si>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</si>
  <si>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</si>
  <si>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</si>
  <si>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</si>
  <si>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</si>
  <si>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</si>
  <si>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</si>
  <si>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</si>
  <si>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</si>
  <si>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</si>
  <si>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</si>
  <si>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</si>
  <si>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</si>
  <si>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</si>
  <si>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</si>
  <si>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</si>
  <si>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</si>
  <si>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</si>
  <si>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</si>
  <si>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</si>
  <si>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</si>
  <si>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</si>
  <si>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</si>
  <si>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</si>
  <si>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</si>
  <si>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</si>
  <si>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</si>
  <si>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</si>
  <si>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</si>
  <si>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</si>
  <si>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</si>
  <si>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</si>
  <si>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</si>
  <si>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</si>
  <si>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</si>
  <si>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</si>
  <si>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</si>
  <si>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</si>
  <si>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</si>
  <si>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</si>
  <si>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</si>
  <si>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</si>
  <si>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</si>
  <si>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</si>
  <si>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</si>
  <si>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</si>
  <si>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</si>
  <si>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</si>
  <si>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</si>
  <si>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</si>
  <si>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</si>
  <si>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</si>
  <si>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</si>
  <si>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</si>
  <si>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</si>
  <si>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</si>
  <si>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</si>
  <si>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</si>
  <si>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</si>
  <si>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</si>
  <si>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</si>
  <si>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</si>
  <si>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</si>
  <si>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</si>
  <si>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</si>
  <si>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</si>
  <si>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</si>
  <si>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</si>
  <si>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</si>
  <si>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</si>
  <si>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</si>
  <si>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</si>
  <si>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</si>
  <si>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</si>
  <si>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</si>
  <si>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</si>
  <si>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</si>
  <si>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</si>
  <si>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</si>
  <si>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</si>
  <si>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</si>
  <si>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</si>
  <si>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</si>
  <si>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</si>
  <si>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</si>
  <si>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</si>
  <si>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</si>
  <si>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</si>
  <si>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</si>
  <si>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</si>
  <si>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</si>
  <si>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</si>
  <si>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</si>
  <si>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</si>
  <si>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</si>
  <si>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</si>
  <si>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</si>
  <si>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</si>
  <si>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</si>
  <si>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</si>
  <si>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</si>
  <si>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</si>
  <si>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</si>
  <si>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</si>
  <si>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</si>
  <si>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</si>
  <si>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</si>
  <si>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</si>
  <si>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</si>
  <si>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</si>
  <si>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</si>
  <si>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</si>
  <si>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</si>
  <si>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</si>
  <si>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</si>
  <si>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</si>
  <si>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</si>
  <si>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</si>
  <si>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</si>
  <si>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</si>
  <si>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</si>
  <si>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</si>
  <si>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</si>
  <si>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</si>
  <si>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</si>
  <si>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</si>
  <si>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</si>
  <si>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</si>
  <si>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</si>
  <si>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</si>
  <si>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</si>
  <si>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</si>
  <si>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</si>
  <si>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</si>
  <si>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</si>
  <si>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</si>
  <si>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</si>
  <si>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</si>
  <si>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</si>
  <si>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</si>
  <si>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</si>
  <si>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</si>
  <si>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</si>
  <si>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</si>
  <si>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</si>
  <si>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</si>
  <si>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</si>
  <si>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</si>
  <si>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</si>
  <si>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</si>
  <si>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</si>
  <si>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</si>
  <si>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</si>
  <si>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</si>
  <si>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</si>
  <si>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</si>
  <si>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</si>
  <si>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</si>
  <si>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</si>
  <si>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</si>
  <si>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</si>
  <si>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</si>
  <si>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</si>
  <si>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</si>
  <si>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</si>
  <si>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</si>
  <si>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</si>
  <si>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</si>
  <si>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</si>
  <si>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</si>
  <si>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</si>
  <si>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</si>
  <si>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</si>
  <si>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</si>
  <si>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</si>
  <si>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</si>
  <si>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</si>
  <si>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</si>
  <si>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</si>
  <si>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</si>
  <si>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</si>
  <si>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</si>
  <si>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</si>
  <si>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</si>
  <si>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</si>
  <si>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</si>
  <si>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</si>
  <si>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</si>
  <si>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</si>
  <si>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</si>
  <si>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</si>
  <si>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</si>
  <si>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</si>
  <si>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</si>
  <si>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</si>
  <si>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</si>
  <si>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</si>
  <si>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</si>
  <si>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</si>
  <si>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</si>
  <si>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</si>
  <si>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</si>
  <si>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</si>
  <si>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</si>
  <si>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</si>
  <si>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</si>
  <si>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</si>
  <si>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</si>
  <si>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</si>
  <si>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</si>
  <si>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</si>
  <si>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</si>
  <si>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</si>
  <si>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</si>
  <si>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</si>
  <si>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</si>
  <si>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</si>
  <si>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</si>
  <si>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</si>
  <si>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</si>
  <si>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</si>
  <si>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</si>
  <si>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</si>
  <si>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</si>
  <si>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</si>
  <si>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</si>
  <si>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</si>
  <si>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</si>
  <si>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</si>
  <si>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</si>
  <si>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</si>
  <si>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</si>
  <si>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</si>
  <si>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</si>
  <si>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</si>
  <si>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</si>
  <si>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</si>
  <si>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</si>
  <si>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</si>
  <si>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</si>
  <si>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</si>
  <si>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</si>
  <si>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</si>
  <si>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</si>
  <si>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</si>
  <si>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</si>
  <si>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</si>
  <si>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</si>
  <si>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</si>
  <si>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</si>
  <si>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</si>
  <si>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</si>
  <si>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</si>
  <si>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</si>
  <si>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</si>
  <si>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</si>
  <si>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</si>
  <si>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</si>
  <si>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</si>
  <si>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</si>
  <si>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</si>
  <si>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</si>
  <si>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</si>
  <si>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</si>
  <si>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</si>
  <si>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</si>
  <si>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</si>
  <si>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</si>
  <si>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</si>
  <si>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</si>
  <si>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</si>
  <si>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</si>
  <si>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</si>
  <si>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</si>
  <si>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</si>
  <si>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</si>
  <si>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</si>
  <si>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</si>
  <si>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</si>
  <si>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</si>
  <si>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</si>
  <si>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</si>
  <si>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</si>
  <si>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</si>
  <si>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</si>
  <si>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</si>
  <si>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</si>
  <si>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</si>
  <si>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</si>
  <si>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</si>
  <si>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</si>
  <si>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</si>
  <si>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</si>
  <si>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</si>
  <si>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</si>
  <si>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</si>
  <si>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</si>
  <si>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</si>
  <si>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</si>
  <si>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</si>
  <si>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</si>
  <si>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</si>
  <si>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</si>
  <si>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</si>
  <si>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</si>
  <si>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</si>
  <si>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</si>
  <si>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</si>
  <si>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</si>
  <si>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</si>
  <si>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</si>
  <si>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</si>
  <si>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</si>
  <si>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</si>
  <si>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</si>
  <si>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</si>
  <si>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</si>
  <si>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</si>
  <si>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</si>
  <si>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</si>
  <si>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</si>
  <si>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</si>
  <si>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</si>
  <si>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</si>
  <si>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</si>
  <si>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</si>
  <si>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</si>
  <si>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</si>
  <si>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</si>
  <si>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</si>
  <si>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</si>
  <si>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</si>
  <si>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</si>
  <si>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</si>
  <si>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</si>
  <si>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</si>
  <si>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</si>
  <si>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</si>
  <si>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</si>
  <si>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</si>
  <si>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</si>
  <si>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</si>
  <si>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</si>
  <si>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</si>
  <si>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</si>
  <si>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</si>
  <si>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</si>
  <si>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</si>
  <si>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</si>
  <si>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</si>
  <si>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</si>
  <si>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</si>
  <si>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</si>
  <si>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</si>
  <si>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</si>
  <si>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</si>
  <si>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</si>
  <si>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</si>
  <si>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</si>
  <si>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</si>
  <si>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</si>
  <si>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</si>
  <si>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</si>
  <si>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</si>
  <si>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</si>
  <si>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</si>
  <si>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</si>
  <si>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</si>
  <si>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</si>
  <si>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</si>
  <si>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</si>
  <si>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</si>
  <si>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</si>
  <si>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</si>
  <si>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</si>
  <si>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</si>
  <si>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</si>
  <si>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</si>
  <si>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</si>
  <si>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</si>
  <si>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</si>
  <si>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</si>
  <si>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</si>
  <si>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</si>
  <si>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</si>
  <si>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</si>
  <si>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</si>
  <si>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</si>
  <si>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</si>
  <si>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</si>
  <si>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</si>
  <si>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</si>
  <si>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</si>
  <si>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</si>
  <si>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</si>
  <si>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</si>
  <si>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</si>
  <si>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</si>
  <si>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</si>
  <si>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</si>
  <si>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</si>
  <si>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</si>
  <si>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</si>
  <si>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</si>
  <si>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</si>
  <si>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</si>
  <si>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</si>
  <si>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</si>
  <si>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</si>
  <si>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</si>
  <si>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</si>
  <si>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</si>
  <si>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</si>
  <si>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</si>
  <si>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</si>
  <si>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</si>
  <si>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</si>
  <si>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</si>
  <si>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</si>
  <si>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</si>
  <si>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</si>
  <si>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</si>
  <si>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</si>
  <si>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</si>
  <si>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</si>
  <si>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</si>
  <si>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</si>
  <si>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</si>
  <si>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</si>
  <si>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</si>
  <si>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</si>
  <si>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</si>
  <si>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</si>
  <si>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</si>
  <si>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</si>
  <si>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</si>
  <si>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</si>
  <si>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</si>
  <si>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</si>
  <si>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</si>
  <si>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</si>
  <si>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</si>
  <si>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</si>
  <si>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</si>
  <si>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</si>
  <si>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</si>
  <si>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</si>
  <si>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</si>
  <si>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</si>
  <si>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</si>
  <si>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</si>
  <si>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</si>
  <si>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</si>
  <si>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</si>
  <si>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</si>
  <si>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</si>
  <si>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</si>
  <si>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</si>
  <si>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</si>
  <si>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</si>
  <si>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</si>
  <si>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</si>
  <si>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</si>
  <si>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</si>
  <si>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</si>
  <si>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</si>
  <si>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</si>
  <si>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</si>
  <si>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</si>
  <si>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</si>
  <si>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</si>
  <si>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</si>
  <si>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</si>
  <si>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</si>
  <si>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</si>
  <si>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</si>
  <si>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</si>
  <si>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</si>
  <si>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</si>
  <si>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</si>
  <si>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</si>
  <si>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</si>
  <si>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</si>
  <si>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</si>
  <si>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</si>
  <si>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</si>
  <si>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</si>
  <si>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</si>
  <si>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</si>
  <si>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</si>
  <si>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</si>
  <si>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</si>
  <si>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</si>
  <si>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</si>
  <si>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</si>
  <si>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</si>
  <si>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</si>
  <si>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</si>
  <si>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</si>
  <si>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</si>
  <si>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</si>
  <si>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</si>
  <si>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</si>
  <si>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</si>
  <si>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</si>
  <si>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</si>
  <si>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</si>
  <si>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</si>
  <si>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</si>
  <si>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</si>
  <si>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</si>
  <si>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</si>
  <si>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</si>
  <si>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</si>
  <si>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</si>
  <si>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</si>
  <si>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</si>
  <si>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</si>
  <si>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</si>
  <si>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</si>
  <si>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</si>
  <si>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</si>
  <si>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</si>
  <si>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</si>
  <si>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</si>
  <si>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</si>
  <si>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</si>
  <si>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</si>
  <si>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</si>
  <si>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</si>
  <si>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</si>
  <si>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</si>
  <si>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</si>
  <si>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</si>
  <si>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</si>
  <si>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</si>
  <si>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</si>
  <si>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</si>
  <si>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</si>
  <si>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</si>
  <si>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</si>
  <si>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</si>
  <si>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</si>
  <si>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</si>
  <si>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</si>
  <si>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</si>
  <si>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</si>
  <si>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</si>
  <si>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</si>
  <si>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</si>
  <si>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</si>
  <si>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</si>
  <si>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</si>
  <si>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</si>
  <si>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</si>
  <si>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</si>
  <si>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</si>
  <si>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</si>
  <si>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</si>
  <si>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</si>
  <si>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</si>
  <si>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</si>
  <si>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</si>
  <si>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</si>
  <si>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</si>
  <si>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</si>
  <si>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</si>
  <si>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</si>
  <si>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</si>
  <si>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</si>
  <si>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</si>
  <si>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</si>
  <si>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</si>
  <si>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</si>
  <si>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</si>
  <si>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</si>
  <si>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</si>
  <si>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</si>
  <si>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</si>
  <si>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</si>
  <si>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</si>
  <si>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</si>
  <si>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</si>
  <si>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</si>
  <si>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</si>
  <si>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</si>
  <si>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</si>
  <si>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</si>
  <si>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</si>
  <si>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</si>
  <si>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</si>
  <si>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</si>
  <si>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</si>
  <si>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</si>
  <si>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</si>
  <si>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</si>
  <si>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</si>
  <si>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</si>
  <si>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</si>
  <si>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</si>
  <si>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</si>
  <si>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</si>
  <si>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</si>
  <si>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</si>
  <si>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</si>
  <si>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</si>
  <si>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</si>
  <si>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</si>
  <si>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</si>
  <si>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</si>
  <si>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</si>
  <si>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</si>
  <si>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</si>
  <si>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</si>
  <si>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</si>
  <si>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</si>
  <si>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</si>
  <si>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</si>
  <si>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</si>
  <si>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</si>
  <si>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</si>
  <si>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</si>
  <si>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</si>
  <si>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</si>
  <si>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</si>
  <si>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</si>
  <si>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</si>
  <si>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</si>
  <si>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</si>
  <si>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</si>
  <si>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</si>
  <si>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</si>
  <si>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</si>
  <si>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</si>
  <si>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</si>
  <si>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</si>
  <si>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</si>
  <si>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</si>
  <si>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</si>
  <si>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</si>
  <si>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</si>
  <si>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</si>
  <si>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</si>
  <si>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</si>
  <si>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</si>
  <si>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</si>
  <si>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</si>
  <si>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</si>
  <si>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</si>
  <si>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</si>
  <si>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</si>
  <si>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</si>
  <si>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</si>
  <si>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</si>
  <si>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</si>
  <si>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</si>
  <si>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</si>
  <si>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</si>
  <si>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</si>
  <si>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</si>
  <si>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</si>
  <si>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</si>
  <si>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</si>
  <si>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</si>
  <si>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</si>
  <si>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</si>
  <si>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</si>
  <si>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</si>
  <si>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</si>
  <si>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</si>
  <si>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</si>
  <si>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</si>
  <si>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</si>
  <si>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</si>
  <si>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</si>
  <si>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</si>
  <si>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</si>
  <si>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</si>
  <si>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</si>
  <si>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</si>
  <si>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</si>
  <si>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</si>
  <si>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</si>
  <si>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</si>
  <si>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</si>
  <si>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</si>
  <si>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</si>
  <si>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</si>
  <si>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</si>
  <si>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</si>
  <si>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</si>
  <si>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</si>
  <si>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</si>
  <si>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</si>
  <si>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</si>
  <si>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</si>
  <si>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</si>
  <si>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</si>
  <si>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</si>
  <si>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</si>
  <si>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</si>
  <si>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</si>
  <si>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</si>
  <si>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</si>
  <si>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</si>
  <si>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</si>
  <si>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</si>
  <si>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</si>
  <si>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</si>
  <si>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</si>
  <si>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</si>
  <si>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</si>
  <si>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</si>
  <si>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</si>
  <si>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</si>
  <si>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</si>
  <si>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</si>
  <si>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</si>
  <si>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</si>
  <si>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</si>
  <si>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</si>
  <si>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</si>
  <si>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</si>
  <si>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</si>
  <si>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</si>
  <si>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</si>
  <si>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</si>
  <si>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</si>
  <si>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</si>
  <si>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</si>
  <si>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</si>
  <si>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</si>
  <si>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</si>
  <si>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</si>
  <si>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</si>
  <si>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</si>
  <si>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</si>
  <si>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</si>
  <si>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</si>
  <si>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</si>
  <si>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</si>
  <si>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</si>
  <si>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</si>
  <si>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</si>
  <si>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</si>
  <si>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</si>
  <si>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</si>
  <si>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</si>
  <si>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</si>
  <si>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</si>
  <si>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</si>
  <si>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</si>
  <si>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</si>
  <si>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</si>
  <si>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</si>
  <si>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</si>
  <si>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</si>
  <si>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</si>
  <si>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</si>
  <si>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</si>
  <si>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</si>
  <si>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</si>
  <si>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</si>
  <si>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</si>
  <si>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</si>
  <si>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</si>
  <si>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</si>
  <si>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</si>
  <si>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</si>
  <si>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</si>
  <si>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</si>
  <si>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</si>
  <si>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</si>
  <si>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</si>
  <si>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</si>
  <si>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</si>
  <si>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</si>
  <si>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</si>
  <si>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</si>
  <si>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</si>
  <si>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</si>
  <si>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</si>
  <si>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</si>
  <si>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</si>
  <si>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</si>
  <si>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</si>
  <si>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</si>
  <si>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</si>
  <si>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</si>
  <si>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</si>
  <si>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</si>
  <si>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</si>
  <si>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</si>
  <si>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</si>
  <si>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</si>
  <si>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</si>
  <si>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</si>
  <si>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</si>
  <si>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</si>
  <si>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</si>
  <si>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</si>
  <si>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</si>
  <si>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</si>
  <si>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</si>
  <si>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</si>
  <si>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</si>
  <si>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</si>
  <si>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</si>
  <si>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</si>
  <si>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</si>
  <si>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</si>
  <si>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</si>
  <si>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</si>
  <si>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</si>
  <si>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</si>
  <si>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</si>
  <si>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</si>
  <si>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</si>
  <si>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</si>
  <si>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</si>
  <si>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</si>
  <si>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</si>
  <si>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</si>
  <si>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</si>
  <si>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</si>
  <si>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</si>
  <si>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</si>
  <si>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</si>
  <si>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</si>
  <si>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</si>
  <si>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</si>
  <si>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</si>
  <si>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</si>
  <si>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</si>
  <si>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</si>
  <si>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</si>
  <si>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</si>
  <si>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</si>
  <si>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</si>
  <si>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</si>
  <si>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</si>
  <si>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</si>
  <si>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</si>
  <si>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</si>
  <si>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</si>
  <si>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</si>
  <si>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</si>
  <si>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</si>
  <si>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</si>
  <si>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</si>
  <si>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</si>
  <si>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</si>
  <si>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</si>
  <si>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</si>
  <si>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</si>
  <si>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</si>
  <si>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</si>
  <si>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</si>
  <si>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</si>
  <si>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</si>
  <si>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</si>
  <si>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</si>
  <si>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</si>
  <si>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</si>
  <si>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</si>
  <si>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</si>
  <si>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</si>
  <si>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</si>
  <si>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</si>
  <si>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</si>
  <si>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</si>
  <si>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</si>
  <si>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</si>
  <si>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</si>
  <si>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</si>
  <si>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</si>
  <si>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</si>
  <si>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</si>
  <si>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</si>
  <si>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</si>
  <si>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</si>
  <si>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</si>
  <si>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</si>
  <si>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</si>
  <si>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</si>
  <si>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</si>
  <si>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</si>
  <si>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</si>
  <si>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</si>
  <si>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</si>
  <si>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</si>
  <si>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</si>
  <si>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</si>
  <si>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</si>
  <si>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</si>
  <si>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</si>
  <si>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</si>
  <si>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</si>
  <si>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</si>
  <si>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</si>
  <si>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</si>
  <si>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</si>
  <si>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</si>
  <si>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</si>
  <si>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</si>
  <si>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</si>
  <si>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</si>
  <si>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</si>
  <si>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</si>
  <si>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</si>
  <si>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</si>
  <si>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</si>
  <si>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</si>
  <si>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</si>
  <si>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</si>
  <si>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</si>
  <si>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</si>
  <si>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</si>
  <si>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</si>
  <si>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</si>
  <si>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</si>
  <si>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</si>
  <si>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</si>
  <si>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</si>
  <si>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</si>
  <si>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</si>
  <si>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</si>
  <si>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</si>
  <si>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</si>
  <si>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</si>
  <si>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</si>
  <si>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</si>
  <si>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</si>
  <si>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</si>
  <si>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</si>
  <si>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</si>
  <si>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</si>
  <si>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</si>
  <si>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</si>
  <si>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</si>
  <si>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</si>
  <si>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</si>
  <si>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</si>
  <si>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</si>
  <si>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</si>
  <si>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</si>
  <si>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</si>
  <si>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</si>
  <si>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</si>
  <si>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</si>
  <si>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</si>
  <si>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</si>
  <si>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</si>
  <si>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</si>
  <si>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</si>
  <si>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</si>
  <si>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</si>
  <si>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</si>
  <si>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</si>
  <si>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</si>
  <si>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</si>
  <si>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</si>
  <si>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</si>
  <si>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</si>
  <si>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</si>
  <si>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</si>
  <si>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</si>
  <si>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</si>
  <si>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</si>
  <si>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</si>
  <si>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</si>
  <si>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</si>
  <si>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</si>
  <si>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</si>
  <si>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</si>
  <si>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</si>
  <si>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</si>
  <si>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</si>
  <si>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</si>
  <si>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</si>
  <si>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</si>
  <si>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</si>
  <si>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</si>
  <si>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</si>
  <si>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</si>
  <si>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</si>
  <si>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</si>
  <si>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</si>
  <si>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</si>
  <si>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</si>
  <si>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</si>
  <si>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</si>
  <si>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</si>
  <si>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</si>
  <si>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</si>
  <si>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</si>
  <si>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</si>
  <si>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</si>
  <si>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</si>
  <si>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</si>
  <si>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</si>
  <si>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</si>
  <si>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</si>
  <si>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</si>
  <si>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</si>
  <si>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</si>
  <si>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</si>
  <si>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</si>
  <si>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</si>
  <si>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</si>
  <si>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</si>
  <si>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</si>
  <si>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</si>
  <si>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</si>
  <si>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</si>
  <si>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</si>
  <si>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</si>
  <si>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</si>
  <si>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</si>
  <si>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</si>
  <si>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</si>
  <si>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</si>
  <si>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</si>
  <si>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</si>
  <si>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</si>
  <si>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</si>
  <si>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</si>
  <si>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</si>
  <si>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</si>
  <si>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</si>
  <si>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</si>
  <si>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</si>
  <si>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</si>
  <si>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</si>
  <si>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</si>
  <si>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</si>
  <si>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</si>
  <si>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</si>
  <si>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</si>
  <si>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</si>
  <si>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</si>
  <si>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</si>
  <si>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</si>
  <si>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</si>
  <si>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</si>
  <si>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</si>
  <si>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</si>
  <si>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</si>
  <si>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</si>
  <si>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</si>
  <si>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</si>
  <si>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</si>
  <si>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</si>
  <si>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</si>
  <si>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</si>
  <si>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</si>
  <si>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</si>
  <si>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</si>
  <si>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</si>
  <si>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</si>
  <si>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</si>
  <si>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</si>
  <si>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</si>
  <si>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</si>
  <si>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</si>
  <si>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</si>
  <si>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</si>
  <si>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</si>
  <si>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</si>
  <si>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</si>
  <si>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</si>
  <si>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</si>
  <si>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</si>
  <si>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</si>
  <si>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</si>
  <si>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</si>
  <si>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</si>
  <si>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</si>
  <si>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</si>
  <si>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</si>
  <si>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</si>
  <si>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</si>
  <si>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</si>
  <si>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</si>
  <si>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</si>
  <si>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</si>
  <si>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</si>
  <si>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</si>
  <si>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</si>
  <si>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</si>
  <si>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</si>
  <si>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</si>
  <si>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</si>
  <si>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</si>
  <si>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</si>
  <si>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</si>
  <si>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</si>
  <si>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</si>
  <si>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</si>
  <si>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</si>
  <si>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</si>
  <si>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</si>
  <si>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</si>
  <si>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</si>
  <si>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</si>
  <si>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</si>
  <si>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</si>
  <si>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</si>
  <si>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</si>
  <si>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</si>
  <si>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</si>
  <si>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</si>
  <si>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</si>
  <si>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</si>
  <si>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</si>
  <si>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</si>
  <si>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</si>
  <si>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</si>
  <si>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</si>
  <si>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</si>
  <si>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</si>
  <si>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</si>
  <si>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</si>
  <si>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</si>
  <si>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</si>
  <si>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</si>
  <si>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</si>
  <si>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</si>
  <si>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</si>
  <si>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</si>
  <si>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</si>
  <si>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</si>
  <si>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</si>
  <si>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</si>
  <si>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</si>
  <si>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</si>
  <si>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</si>
  <si>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</si>
  <si>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</si>
  <si>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</si>
  <si>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</si>
  <si>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</si>
  <si>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</si>
  <si>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</si>
  <si>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</si>
  <si>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</si>
  <si>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</si>
  <si>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</si>
  <si>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</si>
  <si>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</si>
  <si>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</si>
  <si>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</si>
  <si>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</si>
  <si>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</si>
  <si>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</si>
  <si>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</si>
  <si>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</si>
  <si>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</si>
  <si>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</si>
  <si>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</si>
  <si>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</si>
  <si>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</si>
  <si>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</si>
  <si>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</si>
  <si>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</si>
  <si>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</si>
  <si>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</si>
  <si>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</si>
  <si>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</si>
  <si>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</si>
  <si>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</si>
  <si>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</si>
  <si>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</si>
  <si>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</si>
  <si>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</si>
  <si>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</si>
  <si>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</si>
  <si>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</si>
  <si>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</si>
  <si>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</si>
  <si>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</si>
  <si>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</si>
  <si>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</si>
  <si>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</si>
  <si>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</si>
  <si>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</si>
  <si>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</si>
  <si>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</si>
  <si>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</si>
  <si>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</si>
  <si>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</si>
  <si>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</si>
  <si>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</si>
  <si>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</si>
  <si>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</si>
  <si>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</si>
  <si>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</si>
  <si>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</si>
  <si>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</si>
  <si>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</si>
  <si>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</si>
  <si>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</si>
  <si>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</si>
  <si>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</si>
  <si>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</si>
  <si>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</si>
  <si>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</si>
  <si>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</si>
  <si>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</si>
  <si>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</si>
  <si>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</si>
  <si>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</si>
  <si>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</si>
  <si>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</si>
  <si>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</si>
  <si>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</si>
  <si>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</si>
  <si>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</si>
  <si>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</si>
  <si>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</si>
  <si>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</si>
  <si>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</si>
  <si>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</si>
  <si>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</si>
  <si>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</si>
  <si>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</si>
  <si>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</si>
  <si>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</si>
  <si>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</si>
  <si>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</si>
  <si>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</si>
  <si>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</si>
  <si>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</si>
  <si>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</si>
  <si>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</si>
  <si>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</si>
  <si>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</si>
  <si>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</si>
  <si>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</si>
  <si>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</si>
  <si>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</si>
  <si>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</si>
  <si>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</si>
  <si>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</si>
  <si>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</si>
  <si>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</si>
  <si>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</si>
  <si>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</si>
  <si>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</si>
  <si>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</si>
  <si>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</si>
  <si>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</si>
  <si>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</si>
  <si>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</si>
  <si>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</si>
  <si>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</si>
  <si>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</si>
  <si>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</si>
  <si>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</si>
  <si>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</si>
  <si>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</si>
  <si>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</si>
  <si>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</si>
  <si>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</si>
  <si>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</si>
  <si>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</si>
  <si>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</si>
  <si>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</si>
  <si>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</si>
  <si>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</si>
  <si>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</si>
  <si>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</si>
  <si>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</si>
  <si>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</si>
  <si>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</si>
  <si>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</si>
  <si>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</si>
  <si>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</si>
  <si>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</si>
  <si>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</si>
  <si>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</si>
  <si>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</si>
  <si>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</si>
  <si>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</si>
  <si>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</si>
  <si>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</si>
  <si>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</si>
  <si>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</si>
  <si>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</si>
  <si>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</si>
  <si>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</si>
  <si>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</si>
  <si>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</si>
  <si>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</si>
  <si>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</si>
  <si>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</si>
  <si>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</si>
  <si>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</si>
  <si>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</si>
  <si>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</si>
  <si>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</si>
  <si>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</si>
  <si>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</si>
  <si>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</si>
  <si>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</si>
  <si>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</si>
  <si>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</si>
  <si>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</si>
  <si>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</si>
  <si>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</si>
  <si>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</si>
  <si>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</si>
  <si>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</si>
  <si>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</si>
  <si>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</si>
  <si>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</si>
  <si>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</si>
  <si>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</si>
  <si>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</si>
  <si>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</si>
  <si>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</si>
  <si>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</si>
  <si>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</si>
  <si>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</si>
  <si>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</si>
  <si>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</si>
  <si>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</si>
  <si>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</si>
  <si>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</si>
  <si>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</si>
  <si>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</si>
  <si>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</si>
  <si>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</si>
  <si>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</si>
  <si>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</si>
  <si>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</si>
  <si>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</si>
  <si>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</si>
  <si>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</si>
  <si>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</si>
  <si>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</si>
  <si>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</si>
  <si>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</si>
  <si>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</si>
  <si>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</si>
  <si>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</si>
  <si>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</si>
  <si>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</si>
  <si>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</si>
  <si>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</si>
  <si>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</si>
  <si>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</si>
  <si>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</si>
  <si>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</si>
  <si>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</si>
  <si>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</si>
  <si>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</si>
  <si>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</si>
  <si>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</si>
  <si>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</si>
  <si>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</si>
  <si>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</si>
  <si>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</si>
  <si>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</si>
  <si>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</si>
  <si>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</si>
  <si>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</si>
  <si>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</si>
  <si>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</si>
  <si>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</si>
  <si>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</si>
  <si>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</si>
  <si>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</si>
  <si>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</si>
  <si>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</si>
  <si>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</si>
  <si>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</si>
  <si>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</si>
  <si>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</si>
  <si>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</si>
  <si>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</si>
  <si>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</si>
  <si>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</si>
  <si>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</si>
  <si>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</si>
  <si>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</si>
  <si>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</si>
  <si>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</si>
  <si>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</si>
  <si>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</si>
  <si>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</si>
  <si>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</si>
  <si>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</si>
  <si>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</si>
  <si>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</si>
  <si>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</si>
  <si>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</si>
  <si>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</si>
  <si>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</si>
  <si>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</si>
  <si>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</si>
  <si>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</si>
  <si>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</si>
  <si>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</si>
  <si>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</si>
  <si>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</si>
  <si>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</si>
  <si>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</si>
  <si>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</si>
  <si>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</si>
  <si>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</si>
  <si>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</si>
  <si>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</si>
  <si>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</si>
  <si>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</si>
  <si>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</si>
  <si>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</si>
  <si>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</si>
  <si>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</si>
  <si>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</si>
  <si>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</si>
  <si>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</si>
  <si>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</si>
  <si>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</si>
  <si>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</si>
  <si>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</si>
  <si>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</si>
  <si>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</si>
  <si>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</si>
  <si>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</si>
  <si>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</si>
  <si>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</si>
  <si>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</si>
  <si>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</si>
  <si>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</si>
  <si>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</si>
  <si>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</si>
  <si>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</si>
  <si>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</si>
  <si>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</si>
  <si>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</si>
  <si>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</si>
  <si>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</si>
  <si>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</si>
  <si>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</si>
  <si>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</si>
  <si>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</si>
  <si>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</si>
  <si>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</si>
  <si>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</si>
  <si>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</si>
  <si>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</si>
  <si>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</si>
  <si>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</si>
  <si>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</si>
  <si>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</si>
  <si>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</si>
  <si>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</si>
  <si>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</si>
  <si>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</si>
  <si>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</si>
  <si>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</si>
  <si>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</si>
  <si>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</si>
  <si>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</si>
  <si>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</si>
  <si>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</si>
  <si>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</si>
  <si>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</si>
  <si>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</si>
  <si>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</si>
  <si>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</si>
  <si>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</si>
  <si>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</si>
  <si>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</si>
  <si>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</si>
  <si>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</si>
  <si>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</si>
  <si>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</si>
  <si>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</si>
  <si>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</si>
  <si>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</si>
  <si>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</si>
  <si>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</si>
  <si>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</si>
  <si>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</si>
  <si>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</si>
  <si>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</si>
  <si>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</si>
  <si>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</si>
  <si>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</si>
  <si>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</si>
  <si>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</si>
  <si>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</si>
  <si>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</si>
  <si>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</si>
  <si>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</si>
  <si>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</si>
  <si>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</si>
  <si>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</si>
  <si>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</si>
  <si>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</si>
  <si>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</si>
  <si>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</si>
  <si>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</si>
  <si>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</si>
  <si>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</si>
  <si>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</si>
  <si>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</si>
  <si>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</si>
  <si>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</si>
  <si>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</si>
  <si>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</si>
  <si>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</si>
  <si>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</si>
  <si>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</si>
  <si>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</si>
  <si>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</si>
  <si>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</si>
  <si>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</si>
  <si>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</si>
  <si>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</si>
  <si>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</si>
  <si>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</si>
  <si>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</si>
  <si>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</si>
  <si>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</si>
  <si>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</si>
  <si>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</si>
  <si>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</si>
  <si>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</si>
  <si>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</si>
  <si>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</si>
  <si>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</si>
  <si>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</si>
  <si>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</si>
  <si>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</si>
  <si>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</si>
  <si>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</si>
  <si>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</si>
  <si>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</si>
  <si>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</si>
  <si>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</si>
  <si>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</si>
  <si>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</si>
  <si>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</si>
  <si>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</si>
  <si>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</si>
  <si>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</si>
  <si>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</si>
  <si>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</si>
  <si>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</si>
  <si>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</si>
  <si>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</si>
  <si>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</si>
  <si>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</si>
  <si>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</si>
  <si>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</si>
  <si>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</si>
  <si>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</si>
  <si>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</si>
  <si>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</si>
  <si>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</si>
  <si>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</si>
  <si>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</si>
  <si>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</si>
  <si>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</si>
  <si>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</si>
  <si>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</si>
  <si>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</si>
  <si>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</si>
  <si>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</si>
  <si>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</si>
  <si>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</si>
  <si>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</si>
  <si>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</si>
  <si>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</si>
  <si>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</si>
  <si>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</si>
  <si>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</si>
  <si>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</si>
  <si>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</si>
  <si>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</si>
  <si>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</si>
  <si>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</si>
  <si>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</si>
  <si>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</si>
  <si>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</si>
  <si>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</si>
  <si>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</si>
  <si>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</si>
  <si>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</si>
  <si>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</si>
  <si>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</si>
  <si>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</si>
  <si>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</si>
  <si>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</si>
  <si>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</si>
  <si>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</si>
  <si>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</si>
  <si>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</si>
  <si>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</si>
  <si>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</si>
  <si>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</si>
  <si>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</si>
  <si>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</si>
  <si>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</si>
  <si>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</si>
  <si>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</si>
  <si>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</si>
  <si>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</si>
  <si>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</si>
  <si>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</si>
  <si>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</si>
  <si>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</si>
  <si>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</si>
  <si>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</si>
  <si>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</si>
  <si>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</si>
  <si>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</si>
  <si>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</si>
  <si>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</si>
  <si>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</si>
  <si>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</si>
  <si>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</si>
  <si>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</si>
  <si>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</si>
  <si>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</si>
  <si>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</si>
  <si>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</si>
  <si>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</si>
  <si>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</si>
  <si>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</si>
  <si>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</si>
  <si>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</si>
  <si>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</si>
  <si>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</si>
  <si>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</si>
  <si>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</si>
  <si>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</si>
  <si>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</si>
  <si>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</si>
  <si>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</si>
  <si>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</si>
  <si>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</si>
  <si>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</si>
  <si>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</si>
  <si>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</si>
  <si>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</si>
  <si>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</si>
  <si>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</si>
  <si>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</si>
  <si>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</si>
  <si>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</si>
  <si>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</si>
  <si>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</si>
  <si>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</si>
  <si>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</si>
  <si>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</si>
  <si>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</si>
  <si>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</si>
  <si>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</si>
  <si>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</si>
  <si>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</si>
  <si>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</si>
  <si>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</si>
  <si>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</si>
  <si>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</si>
  <si>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</si>
  <si>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</si>
  <si>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</si>
  <si>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</si>
  <si>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</si>
  <si>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</si>
  <si>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</si>
  <si>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</si>
  <si>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</si>
  <si>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</si>
  <si>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</si>
  <si>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</si>
  <si>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</si>
  <si>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</si>
  <si>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</si>
  <si>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</si>
  <si>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</si>
  <si>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</si>
  <si>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</si>
  <si>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</si>
  <si>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</si>
  <si>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</si>
  <si>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</si>
  <si>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</si>
  <si>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</si>
  <si>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</si>
  <si>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</si>
  <si>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</si>
  <si>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</si>
  <si>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</si>
  <si>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</si>
  <si>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</si>
  <si>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</si>
  <si>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</si>
  <si>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</si>
  <si>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</si>
  <si>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</si>
  <si>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</si>
  <si>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</si>
  <si>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</si>
  <si>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</si>
  <si>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</si>
  <si>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</si>
  <si>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</si>
  <si>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</si>
  <si>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</si>
  <si>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</si>
  <si>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</si>
  <si>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</si>
  <si>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</si>
  <si>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</si>
  <si>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</si>
  <si>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</si>
  <si>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</si>
  <si>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</si>
  <si>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</si>
  <si>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</si>
  <si>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</si>
  <si>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</si>
  <si>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</si>
  <si>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</si>
  <si>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</si>
  <si>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</si>
  <si>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</si>
  <si>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</si>
  <si>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</si>
  <si>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</si>
  <si>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</si>
  <si>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</si>
  <si>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</si>
  <si>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</si>
  <si>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</si>
  <si>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</si>
  <si>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</si>
  <si>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</si>
  <si>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</si>
  <si>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</si>
  <si>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</si>
  <si>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</si>
  <si>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</si>
  <si>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</si>
  <si>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</si>
  <si>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</si>
  <si>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</si>
  <si>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</si>
  <si>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</si>
  <si>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</si>
  <si>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</si>
  <si>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</si>
  <si>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</si>
  <si>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</si>
  <si>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</si>
  <si>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</si>
  <si>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</si>
  <si>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</si>
  <si>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</si>
  <si>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</si>
  <si>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</si>
  <si>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</si>
  <si>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</si>
  <si>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</si>
  <si>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</si>
  <si>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</si>
  <si>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</si>
  <si>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</si>
  <si>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</si>
  <si>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</si>
  <si>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</si>
  <si>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</si>
  <si>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</si>
  <si>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</si>
  <si>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</si>
  <si>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</si>
  <si>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</si>
  <si>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</si>
  <si>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</si>
  <si>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</si>
  <si>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</si>
  <si>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</si>
  <si>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</si>
  <si>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</si>
  <si>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</si>
  <si>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</si>
  <si>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</si>
  <si>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</si>
  <si>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</si>
  <si>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</si>
  <si>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</si>
  <si>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</si>
  <si>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</si>
  <si>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</si>
  <si>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</si>
  <si>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</si>
  <si>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</si>
  <si>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</si>
  <si>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</si>
  <si>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</si>
  <si>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</si>
  <si>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</si>
  <si>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</si>
  <si>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</si>
  <si>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</si>
  <si>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</si>
  <si>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</si>
  <si>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</si>
  <si>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</si>
  <si>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</si>
  <si>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</si>
  <si>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</si>
  <si>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</si>
  <si>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</si>
  <si>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</si>
  <si>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</si>
  <si>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</si>
  <si>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</si>
  <si>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</si>
  <si>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</si>
  <si>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</si>
  <si>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</si>
  <si>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</si>
  <si>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</si>
  <si>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</si>
  <si>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</si>
  <si>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</si>
  <si>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</si>
  <si>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</si>
  <si>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</si>
  <si>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</si>
  <si>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</si>
  <si>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</si>
  <si>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</si>
  <si>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</si>
  <si>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</si>
  <si>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</si>
  <si>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</si>
  <si>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</si>
  <si>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</si>
  <si>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</si>
  <si>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</si>
  <si>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</si>
  <si>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</si>
  <si>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</si>
  <si>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</si>
  <si>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</si>
  <si>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</si>
  <si>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</si>
  <si>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</si>
  <si>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</si>
  <si>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</si>
  <si>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</si>
  <si>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</si>
  <si>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</si>
  <si>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</si>
  <si>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</si>
  <si>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</si>
  <si>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</si>
  <si>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</si>
  <si>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</si>
  <si>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</si>
  <si>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</si>
  <si>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</si>
  <si>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</si>
  <si>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</si>
  <si>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</si>
  <si>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</si>
  <si>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</si>
  <si>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</si>
  <si>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</si>
  <si>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</si>
  <si>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</si>
  <si>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</si>
  <si>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</si>
  <si>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</si>
  <si>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</si>
  <si>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</si>
  <si>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</si>
  <si>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</si>
  <si>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</si>
  <si>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</si>
  <si>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</si>
  <si>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</si>
  <si>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</si>
  <si>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</si>
  <si>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</si>
  <si>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</si>
  <si>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</si>
  <si>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</si>
  <si>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</si>
  <si>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</si>
  <si>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</si>
  <si>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</si>
  <si>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</si>
  <si>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</si>
  <si>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</si>
  <si>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</si>
  <si>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</si>
  <si>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</si>
  <si>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</si>
  <si>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</si>
  <si>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</si>
  <si>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</si>
  <si>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</si>
  <si>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</si>
  <si>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</si>
  <si>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</si>
  <si>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</si>
  <si>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</si>
  <si>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</si>
  <si>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</si>
  <si>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</si>
  <si>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</si>
  <si>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</si>
  <si>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</si>
  <si>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</si>
  <si>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</si>
  <si>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</si>
  <si>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</si>
  <si>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</si>
  <si>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</si>
  <si>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</si>
  <si>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</si>
  <si>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</si>
  <si>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</si>
  <si>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</si>
  <si>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</si>
  <si>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</si>
  <si>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</si>
  <si>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</si>
  <si>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</si>
  <si>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</si>
  <si>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</si>
  <si>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</si>
  <si>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</si>
  <si>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</si>
  <si>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</si>
  <si>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</si>
  <si>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</si>
  <si>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</si>
  <si>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</si>
  <si>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</si>
  <si>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</si>
  <si>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</si>
  <si>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</si>
  <si>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</si>
  <si>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</si>
  <si>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</si>
  <si>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</si>
  <si>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</si>
  <si>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</si>
  <si>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</si>
  <si>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</si>
  <si>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</si>
  <si>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</si>
  <si>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</si>
  <si>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</si>
  <si>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</si>
  <si>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</si>
  <si>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</si>
  <si>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</si>
  <si>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</si>
  <si>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</si>
  <si>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</si>
  <si>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</si>
  <si>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</si>
  <si>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</si>
  <si>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</si>
  <si>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</si>
  <si>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</si>
  <si>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</si>
  <si>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</si>
  <si>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</si>
  <si>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</si>
  <si>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</si>
  <si>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</si>
  <si>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</si>
  <si>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</si>
  <si>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</si>
  <si>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</si>
  <si>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</si>
  <si>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</si>
  <si>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</si>
  <si>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</si>
  <si>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</si>
  <si>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</si>
  <si>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</si>
  <si>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</si>
  <si>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</si>
  <si>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</si>
  <si>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</si>
  <si>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</si>
  <si>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</si>
  <si>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</si>
  <si>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</si>
  <si>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</si>
  <si>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</si>
  <si>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</si>
  <si>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</si>
  <si>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</si>
  <si>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</si>
  <si>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</si>
  <si>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</si>
  <si>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</si>
  <si>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</si>
  <si>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</si>
  <si>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</si>
  <si>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</si>
  <si>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</si>
  <si>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</si>
  <si>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</si>
  <si>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</si>
  <si>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</si>
  <si>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</si>
  <si>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</si>
  <si>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</si>
  <si>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</si>
  <si>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</si>
  <si>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</si>
  <si>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</si>
  <si>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</si>
  <si>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</si>
  <si>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</si>
  <si>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</si>
  <si>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</si>
  <si>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</si>
  <si>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</si>
  <si>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</si>
  <si>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</si>
  <si>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</si>
  <si>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</si>
  <si>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</si>
  <si>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</si>
  <si>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</si>
  <si>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</si>
  <si>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</si>
  <si>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</si>
  <si>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</si>
  <si>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</si>
  <si>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</si>
  <si>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</si>
  <si>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</si>
  <si>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</si>
  <si>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</si>
  <si>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</si>
  <si>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</si>
  <si>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</si>
  <si>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</si>
  <si>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</si>
  <si>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</si>
  <si>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</si>
  <si>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</si>
  <si>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</si>
  <si>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</si>
  <si>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</si>
  <si>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</si>
  <si>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</si>
  <si>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</si>
  <si>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</si>
  <si>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</si>
  <si>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</si>
  <si>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</si>
  <si>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</si>
  <si>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</si>
  <si>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</si>
  <si>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</si>
  <si>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</si>
  <si>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</si>
  <si>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</si>
  <si>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</si>
  <si>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</si>
  <si>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</si>
  <si>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</si>
  <si>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</si>
  <si>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</si>
  <si>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</si>
  <si>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</si>
  <si>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</si>
  <si>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</si>
  <si>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</si>
  <si>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</si>
  <si>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</si>
  <si>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</si>
  <si>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</si>
  <si>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</si>
  <si>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</si>
  <si>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</si>
  <si>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</si>
  <si>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</si>
  <si>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</si>
  <si>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</si>
  <si>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</si>
  <si>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</si>
  <si>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</si>
  <si>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</si>
  <si>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</si>
  <si>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</si>
  <si>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</si>
  <si>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</si>
  <si>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</si>
  <si>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</si>
  <si>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</si>
  <si>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</si>
  <si>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</si>
  <si>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</si>
  <si>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</si>
  <si>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</si>
  <si>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</si>
  <si>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</si>
  <si>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</si>
  <si>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</si>
  <si>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</si>
  <si>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</si>
  <si>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</si>
  <si>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</si>
  <si>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</si>
  <si>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</si>
  <si>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</si>
  <si>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</si>
  <si>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</si>
  <si>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</si>
  <si>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</si>
  <si>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</si>
  <si>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</si>
  <si>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</si>
  <si>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</si>
  <si>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</si>
  <si>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</si>
  <si>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</si>
  <si>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</si>
  <si>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</si>
  <si>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</si>
  <si>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</si>
  <si>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</si>
  <si>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</si>
  <si>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</si>
  <si>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</si>
  <si>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</si>
  <si>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</si>
  <si>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</si>
  <si>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</si>
  <si>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</si>
  <si>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</si>
  <si>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</si>
  <si>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</si>
  <si>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</si>
  <si>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</si>
  <si>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</si>
  <si>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</si>
  <si>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</si>
  <si>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</si>
  <si>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</si>
  <si>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</si>
  <si>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</si>
  <si>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</si>
  <si>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</si>
  <si>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</si>
  <si>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</si>
  <si>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</si>
  <si>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</si>
  <si>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</si>
  <si>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</si>
  <si>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</si>
  <si>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</si>
  <si>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</si>
  <si>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</si>
  <si>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</si>
  <si>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</si>
  <si>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</si>
  <si>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</si>
  <si>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</si>
  <si>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</si>
  <si>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</si>
  <si>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</si>
  <si>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</si>
  <si>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</si>
  <si>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</si>
  <si>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</si>
  <si>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</si>
  <si>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</si>
  <si>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</si>
  <si>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</si>
  <si>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</si>
  <si>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</si>
  <si>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</si>
  <si>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</si>
  <si>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</si>
  <si>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</si>
  <si>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</si>
  <si>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</si>
  <si>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</si>
  <si>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</si>
  <si>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</si>
  <si>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</si>
  <si>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</si>
  <si>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</si>
  <si>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</si>
  <si>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</si>
  <si>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</si>
  <si>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</si>
  <si>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</si>
  <si>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</si>
  <si>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</si>
  <si>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</si>
  <si>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</si>
  <si>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</si>
  <si>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</si>
  <si>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</si>
  <si>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</si>
  <si>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</si>
  <si>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</si>
  <si>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</si>
  <si>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</si>
  <si>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</si>
  <si>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</si>
  <si>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</si>
  <si>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</si>
  <si>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</si>
  <si>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</si>
  <si>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</si>
  <si>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</si>
  <si>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</si>
  <si>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</si>
  <si>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</si>
  <si>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</si>
  <si>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</si>
  <si>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</si>
  <si>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</si>
  <si>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</si>
  <si>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</si>
  <si>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</si>
  <si>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</si>
  <si>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</si>
  <si>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</si>
  <si>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</si>
  <si>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</si>
  <si>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</si>
  <si>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</si>
  <si>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</si>
  <si>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</si>
  <si>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</si>
  <si>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</si>
  <si>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</si>
  <si>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</si>
  <si>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</si>
  <si>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</si>
  <si>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</si>
  <si>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</si>
  <si>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</si>
  <si>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</si>
  <si>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</si>
  <si>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</si>
  <si>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</si>
  <si>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</si>
  <si>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</si>
  <si>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</si>
  <si>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</si>
  <si>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</si>
  <si>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</si>
  <si>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</si>
  <si>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</si>
  <si>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</si>
  <si>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</si>
  <si>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</si>
  <si>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</si>
  <si>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</si>
  <si>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</si>
  <si>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</si>
  <si>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</si>
  <si>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</si>
  <si>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</si>
  <si>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</si>
  <si>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</si>
  <si>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</si>
  <si>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</si>
  <si>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</si>
  <si>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</si>
  <si>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</si>
  <si>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</si>
  <si>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</si>
  <si>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</si>
  <si>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</si>
  <si>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</si>
  <si>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</si>
  <si>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</si>
  <si>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</si>
  <si>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</si>
  <si>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</si>
  <si>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</si>
  <si>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</si>
  <si>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</si>
  <si>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</si>
  <si>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</si>
  <si>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</si>
  <si>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</si>
  <si>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</si>
  <si>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</si>
  <si>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</si>
  <si>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</si>
  <si>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</si>
  <si>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</si>
  <si>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</si>
  <si>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</si>
  <si>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</si>
  <si>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</si>
  <si>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</si>
  <si>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</si>
  <si>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</si>
  <si>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</si>
  <si>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</si>
  <si>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</si>
  <si>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</si>
  <si>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</si>
  <si>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</si>
  <si>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</si>
  <si>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</si>
  <si>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</si>
  <si>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</si>
  <si>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</si>
  <si>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</si>
  <si>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</si>
  <si>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</si>
  <si>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</si>
  <si>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</si>
  <si>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</si>
  <si>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</si>
  <si>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</si>
  <si>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</si>
  <si>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</si>
  <si>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</si>
  <si>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</si>
  <si>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</si>
  <si>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</si>
  <si>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</si>
  <si>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</si>
  <si>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</si>
  <si>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</si>
  <si>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</si>
  <si>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</si>
  <si>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</si>
  <si>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</si>
  <si>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</si>
  <si>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</si>
  <si>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</si>
  <si>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</si>
  <si>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</si>
  <si>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</si>
  <si>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</si>
  <si>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</si>
  <si>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</si>
  <si>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</si>
  <si>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</si>
  <si>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</si>
  <si>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</si>
  <si>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</si>
  <si>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</si>
  <si>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</si>
  <si>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</si>
  <si>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</si>
  <si>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</si>
  <si>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</si>
  <si>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</si>
  <si>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</si>
  <si>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</si>
  <si>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</si>
  <si>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</si>
  <si>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</si>
  <si>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</si>
  <si>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</si>
  <si>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</si>
  <si>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</si>
  <si>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</si>
  <si>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</si>
  <si>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</si>
  <si>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</si>
  <si>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</si>
  <si>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</si>
  <si>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</si>
  <si>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</si>
  <si>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</si>
  <si>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</si>
  <si>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</si>
  <si>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</si>
  <si>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</si>
  <si>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</si>
  <si>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</si>
  <si>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</si>
  <si>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</si>
  <si>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</si>
  <si>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</si>
  <si>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</si>
  <si>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</si>
  <si>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</si>
  <si>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</si>
  <si>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</si>
  <si>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</si>
  <si>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</si>
  <si>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</si>
  <si>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</si>
  <si>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</si>
  <si>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</si>
  <si>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</si>
  <si>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</si>
  <si>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</si>
  <si>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</si>
  <si>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</si>
  <si>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</si>
  <si>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</si>
  <si>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</si>
  <si>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</si>
  <si>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</si>
  <si>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</si>
  <si>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</si>
  <si>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</si>
  <si>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</si>
  <si>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</si>
  <si>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</si>
  <si>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</si>
  <si>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</si>
  <si>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</si>
  <si>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</si>
  <si>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</si>
  <si>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</si>
  <si>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</si>
  <si>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</si>
  <si>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</si>
  <si>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</si>
  <si>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</si>
  <si>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</si>
  <si>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</si>
  <si>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</si>
  <si>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</si>
  <si>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</si>
  <si>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</si>
  <si>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</si>
  <si>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</si>
  <si>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</si>
  <si>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</si>
  <si>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</si>
  <si>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</si>
  <si>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</si>
  <si>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</si>
  <si>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</si>
  <si>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</si>
  <si>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</si>
  <si>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</si>
  <si>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</si>
  <si>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</si>
  <si>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</si>
  <si>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</si>
  <si>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</si>
  <si>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</si>
  <si>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</si>
  <si>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</si>
  <si>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</si>
  <si>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</si>
  <si>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</si>
  <si>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</si>
  <si>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</si>
  <si>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</si>
  <si>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</si>
  <si>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</si>
  <si>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</si>
  <si>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</si>
  <si>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</si>
  <si>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</si>
  <si>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</si>
  <si>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</si>
  <si>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</si>
  <si>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</si>
  <si>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</si>
  <si>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</si>
  <si>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</si>
  <si>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</si>
  <si>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</si>
  <si>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</si>
  <si>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</si>
  <si>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</si>
  <si>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</si>
  <si>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</si>
  <si>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</si>
  <si>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</si>
  <si>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</si>
  <si>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</si>
  <si>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</si>
  <si>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</si>
  <si>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</si>
  <si>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</si>
  <si>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</si>
  <si>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</si>
  <si>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</si>
  <si>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</si>
  <si>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</si>
  <si>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</si>
  <si>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</si>
  <si>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</si>
  <si>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</si>
  <si>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</si>
  <si>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</si>
  <si>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</si>
  <si>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</si>
  <si>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</si>
  <si>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</si>
  <si>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</si>
  <si>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</si>
  <si>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</si>
  <si>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</si>
  <si>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</si>
  <si>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</si>
  <si>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</si>
  <si>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</si>
  <si>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</si>
  <si>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</si>
  <si>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</si>
  <si>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</si>
  <si>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</si>
  <si>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</si>
  <si>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</si>
  <si>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</si>
  <si>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</si>
  <si>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</si>
  <si>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</si>
  <si>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</si>
  <si>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</si>
  <si>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</si>
  <si>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</si>
  <si>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</si>
  <si>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</si>
  <si>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</si>
  <si>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</si>
  <si>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</si>
  <si>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</si>
  <si>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</si>
  <si>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</si>
  <si>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</si>
  <si>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</si>
  <si>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</si>
  <si>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</si>
  <si>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</si>
  <si>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</si>
  <si>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</si>
  <si>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</si>
  <si>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</si>
  <si>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</si>
  <si>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</si>
  <si>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</si>
  <si>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</si>
  <si>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</si>
  <si>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</si>
  <si>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</si>
  <si>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</si>
  <si>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</si>
  <si>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</si>
  <si>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</si>
  <si>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</si>
  <si>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</si>
  <si>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</si>
  <si>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</si>
  <si>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</si>
  <si>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</si>
  <si>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</si>
  <si>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</si>
  <si>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</si>
  <si>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</si>
  <si>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</si>
  <si>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</si>
  <si>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</si>
  <si>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</si>
  <si>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</si>
  <si>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</si>
  <si>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</si>
  <si>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</si>
  <si>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</si>
  <si>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</si>
  <si>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</si>
  <si>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</si>
  <si>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</si>
  <si>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</si>
  <si>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</si>
  <si>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</si>
  <si>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</si>
  <si>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</si>
  <si>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</si>
  <si>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</si>
  <si>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</si>
  <si>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</si>
  <si>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</si>
  <si>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</si>
  <si>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</si>
  <si>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</si>
  <si>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</si>
  <si>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</si>
  <si>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</si>
  <si>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</si>
  <si>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</si>
  <si>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</si>
  <si>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</si>
  <si>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</si>
  <si>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</si>
  <si>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</si>
  <si>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</si>
  <si>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</si>
  <si>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</si>
  <si>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</si>
  <si>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</si>
  <si>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</si>
  <si>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</si>
  <si>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</si>
  <si>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</si>
  <si>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</si>
  <si>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</si>
  <si>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</si>
  <si>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</si>
  <si>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</si>
  <si>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</si>
  <si>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</si>
  <si>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</si>
  <si>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</si>
  <si>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</si>
  <si>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</si>
  <si>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</si>
  <si>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</si>
  <si>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</si>
  <si>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</si>
  <si>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</si>
  <si>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</si>
  <si>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</si>
  <si>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</si>
  <si>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</si>
  <si>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</si>
  <si>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</si>
  <si>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</si>
  <si>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</si>
  <si>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</si>
  <si>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</si>
  <si>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</si>
  <si>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</si>
  <si>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</si>
  <si>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</si>
  <si>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</si>
  <si>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</si>
  <si>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</si>
  <si>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</si>
  <si>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</si>
  <si>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</si>
  <si>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</si>
  <si>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</si>
  <si>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</si>
  <si>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</si>
  <si>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</si>
  <si>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</si>
  <si>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</si>
  <si>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</si>
  <si>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</si>
  <si>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</si>
  <si>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</si>
  <si>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</si>
  <si>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</si>
  <si>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</si>
  <si>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</si>
  <si>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</si>
  <si>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</si>
  <si>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</si>
  <si>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</si>
  <si>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</si>
  <si>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</si>
  <si>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</si>
  <si>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</si>
  <si>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</si>
  <si>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</si>
  <si>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</si>
  <si>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</si>
  <si>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</si>
  <si>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</si>
  <si>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</si>
  <si>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</si>
  <si>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</si>
  <si>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</si>
  <si>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</si>
  <si>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</si>
  <si>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</si>
  <si>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</si>
  <si>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</si>
  <si>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</si>
  <si>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</si>
  <si>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</si>
  <si>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</si>
  <si>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</si>
  <si>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</si>
  <si>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</si>
  <si>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</si>
  <si>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</si>
  <si>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</si>
  <si>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</si>
  <si>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</si>
  <si>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</si>
  <si>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</si>
  <si>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</si>
  <si>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</si>
  <si>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</si>
  <si>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</si>
  <si>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</si>
  <si>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</si>
  <si>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</si>
  <si>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</si>
  <si>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</si>
  <si>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</si>
  <si>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</si>
  <si>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</si>
  <si>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</si>
  <si>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</si>
  <si>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</si>
  <si>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</si>
  <si>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</si>
  <si>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</si>
  <si>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</si>
  <si>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</si>
  <si>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</si>
  <si>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</si>
  <si>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</si>
  <si>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</si>
  <si>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</si>
  <si>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</si>
  <si>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</si>
  <si>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</si>
  <si>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</si>
  <si>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</si>
  <si>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</si>
  <si>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</si>
  <si>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</si>
  <si>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</si>
  <si>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</si>
  <si>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</si>
  <si>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</si>
  <si>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</si>
  <si>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</si>
  <si>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</si>
  <si>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</si>
  <si>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</si>
  <si>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</si>
  <si>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</si>
  <si>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</si>
  <si>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</si>
  <si>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</si>
  <si>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</si>
  <si>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</si>
  <si>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</si>
  <si>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</si>
  <si>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</si>
  <si>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</si>
  <si>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</si>
  <si>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</si>
  <si>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</si>
  <si>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</si>
  <si>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</si>
  <si>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</si>
  <si>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</si>
  <si>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</si>
  <si>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</si>
  <si>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</si>
  <si>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</si>
  <si>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</si>
  <si>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</si>
  <si>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</si>
  <si>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</si>
  <si>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</si>
  <si>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</si>
  <si>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</si>
  <si>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</si>
  <si>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</si>
  <si>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</si>
  <si>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</si>
  <si>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</si>
  <si>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</si>
  <si>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</si>
  <si>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</si>
  <si>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</si>
  <si>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</si>
  <si>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</si>
  <si>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</si>
  <si>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</si>
  <si>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</si>
  <si>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</si>
  <si>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</si>
  <si>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</si>
  <si>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</si>
  <si>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</si>
  <si>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</si>
  <si>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</si>
  <si>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</si>
  <si>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</si>
  <si>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</si>
  <si>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</si>
  <si>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</si>
  <si>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</si>
  <si>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</si>
  <si>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</si>
  <si>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</si>
  <si>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</si>
  <si>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</si>
  <si>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</si>
  <si>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</si>
  <si>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</si>
  <si>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</si>
  <si>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</si>
  <si>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</si>
  <si>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</si>
  <si>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</si>
  <si>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</si>
  <si>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</si>
  <si>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</si>
  <si>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</si>
  <si>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</si>
  <si>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</si>
  <si>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</si>
  <si>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</si>
  <si>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</si>
  <si>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</si>
  <si>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</si>
  <si>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</si>
  <si>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</si>
  <si>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</si>
  <si>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</si>
  <si>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</si>
  <si>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</si>
  <si>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</si>
  <si>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</si>
  <si>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</si>
  <si>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</si>
  <si>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</si>
  <si>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</si>
  <si>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</si>
  <si>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</si>
  <si>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</si>
  <si>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</si>
  <si>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</si>
  <si>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</si>
  <si>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</si>
  <si>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</si>
  <si>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</si>
  <si>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</si>
  <si>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</si>
  <si>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</si>
  <si>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</si>
  <si>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</si>
  <si>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</si>
  <si>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</si>
  <si>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</si>
  <si>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</si>
  <si>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</si>
  <si>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</si>
  <si>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</si>
  <si>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</si>
  <si>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</si>
  <si>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</si>
  <si>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</si>
  <si>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</si>
  <si>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</si>
  <si>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</si>
  <si>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</si>
  <si>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</si>
  <si>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</si>
  <si>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</si>
  <si>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</si>
  <si>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</si>
  <si>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</si>
  <si>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</si>
  <si>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</si>
  <si>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</si>
  <si>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</si>
  <si>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</si>
  <si>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</si>
  <si>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</si>
  <si>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</si>
  <si>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</si>
  <si>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</si>
  <si>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</si>
  <si>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</si>
  <si>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</si>
  <si>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</si>
  <si>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</si>
  <si>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</si>
  <si>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</si>
  <si>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</si>
  <si>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</si>
  <si>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</si>
  <si>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</si>
  <si>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</si>
  <si>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</si>
  <si>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</si>
  <si>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</si>
  <si>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</si>
  <si>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</si>
  <si>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</si>
  <si>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</si>
  <si>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</si>
  <si>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</si>
  <si>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</si>
  <si>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</si>
  <si>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</si>
  <si>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</si>
  <si>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</si>
  <si>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</si>
  <si>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</si>
  <si>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</si>
  <si>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</si>
  <si>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</si>
  <si>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</si>
  <si>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</si>
  <si>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</si>
  <si>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</si>
  <si>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</si>
  <si>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</si>
  <si>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</si>
  <si>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</si>
  <si>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</si>
  <si>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</si>
  <si>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</si>
  <si>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</si>
  <si>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</si>
  <si>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</si>
  <si>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</si>
  <si>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</si>
  <si>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</si>
  <si>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</si>
  <si>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</si>
  <si>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</si>
  <si>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</si>
  <si>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</si>
  <si>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</si>
  <si>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</si>
  <si>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</si>
  <si>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</si>
  <si>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</si>
  <si>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</si>
  <si>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</si>
  <si>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</si>
  <si>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</si>
  <si>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</si>
  <si>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</si>
  <si>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</si>
  <si>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</si>
  <si>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</si>
  <si>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</si>
  <si>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</si>
  <si>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</si>
  <si>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</si>
  <si>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</si>
  <si>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</si>
  <si>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</si>
  <si>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</si>
  <si>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</si>
  <si>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</si>
  <si>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</si>
  <si>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</si>
  <si>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</si>
  <si>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</si>
  <si>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</si>
  <si>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</si>
  <si>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</si>
  <si>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</si>
  <si>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</si>
  <si>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</si>
  <si>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</si>
  <si>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</si>
  <si>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</si>
  <si>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</si>
  <si>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</si>
  <si>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</si>
  <si>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</si>
  <si>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</si>
  <si>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</si>
  <si>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</si>
  <si>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</si>
  <si>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</si>
  <si>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</si>
  <si>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</si>
  <si>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</si>
  <si>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</si>
  <si>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</si>
  <si>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</si>
  <si>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</si>
  <si>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</si>
  <si>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</si>
  <si>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</si>
  <si>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</si>
  <si>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</si>
  <si>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</si>
  <si>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</si>
  <si>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</si>
  <si>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</si>
  <si>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</si>
  <si>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</si>
  <si>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</si>
  <si>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</si>
  <si>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</si>
  <si>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</si>
  <si>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</si>
  <si>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</si>
  <si>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</si>
  <si>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</si>
  <si>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</si>
  <si>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</si>
  <si>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</si>
  <si>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</si>
  <si>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</si>
  <si>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</si>
  <si>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</si>
  <si>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</si>
  <si>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</si>
  <si>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</si>
  <si>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</si>
  <si>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</si>
  <si>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</si>
  <si>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</si>
  <si>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</si>
  <si>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</si>
  <si>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</si>
  <si>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</si>
  <si>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</si>
  <si>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</si>
  <si>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</si>
  <si>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</si>
  <si>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</si>
  <si>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</si>
  <si>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</si>
  <si>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</si>
  <si>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</si>
  <si>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</si>
  <si>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</si>
  <si>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</si>
  <si>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</si>
  <si>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</si>
  <si>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</si>
  <si>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</si>
  <si>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</si>
  <si>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</si>
  <si>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</si>
  <si>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</si>
  <si>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</si>
  <si>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</si>
  <si>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</si>
  <si>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</si>
  <si>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</si>
  <si>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</si>
  <si>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</si>
  <si>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</si>
  <si>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</si>
  <si>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</si>
  <si>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</si>
  <si>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</si>
  <si>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</si>
  <si>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</si>
  <si>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</si>
  <si>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</si>
  <si>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</si>
  <si>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</si>
  <si>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</si>
  <si>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</si>
  <si>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</si>
  <si>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</si>
  <si>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</si>
  <si>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</si>
  <si>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</si>
  <si>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</si>
  <si>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</si>
  <si>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</si>
  <si>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</si>
  <si>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</si>
  <si>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</si>
  <si>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</si>
  <si>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</si>
  <si>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</si>
  <si>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</si>
  <si>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</si>
  <si>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</si>
  <si>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</si>
  <si>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</si>
  <si>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</si>
  <si>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</si>
  <si>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</si>
  <si>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</si>
  <si>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</si>
  <si>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</si>
  <si>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</si>
  <si>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</si>
  <si>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</si>
  <si>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</si>
  <si>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</si>
  <si>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</si>
  <si>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</si>
  <si>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</si>
  <si>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</si>
  <si>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</si>
  <si>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</si>
  <si>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</si>
  <si>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</si>
  <si>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</si>
  <si>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</si>
  <si>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</si>
  <si>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</si>
  <si>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</si>
  <si>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</si>
  <si>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</si>
  <si>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</si>
  <si>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</si>
  <si>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</si>
  <si>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</si>
  <si>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</si>
  <si>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</si>
  <si>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</si>
  <si>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</si>
  <si>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</si>
  <si>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</si>
  <si>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</si>
  <si>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</si>
  <si>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</si>
  <si>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</si>
  <si>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</si>
  <si>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</si>
  <si>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</si>
  <si>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</si>
  <si>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</si>
  <si>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</si>
  <si>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</si>
  <si>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</si>
  <si>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</si>
  <si>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</si>
  <si>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</si>
  <si>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</si>
  <si>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</si>
  <si>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</si>
  <si>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</si>
  <si>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</si>
  <si>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</si>
  <si>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</si>
  <si>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</si>
  <si>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</si>
  <si>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</si>
  <si>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</si>
  <si>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</si>
  <si>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</si>
  <si>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</si>
  <si>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</si>
  <si>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</si>
  <si>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</si>
  <si>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</si>
  <si>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</si>
  <si>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</si>
  <si>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</si>
  <si>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</si>
  <si>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</si>
  <si>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</si>
  <si>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</si>
  <si>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</si>
  <si>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</si>
  <si>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</si>
  <si>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</si>
  <si>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</si>
  <si>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</si>
  <si>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</si>
  <si>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</si>
  <si>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</si>
  <si>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</si>
  <si>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</si>
  <si>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</si>
  <si>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</si>
  <si>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</si>
  <si>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</si>
  <si>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</si>
  <si>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</si>
  <si>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</si>
  <si>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</si>
  <si>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</si>
  <si>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</si>
  <si>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</si>
  <si>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</si>
  <si>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</si>
  <si>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</si>
  <si>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</si>
  <si>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</si>
  <si>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</si>
  <si>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</si>
  <si>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</si>
  <si>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</si>
  <si>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</si>
  <si>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</si>
  <si>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</si>
  <si>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</si>
  <si>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</si>
  <si>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</si>
  <si>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</si>
  <si>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</si>
  <si>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</si>
  <si>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</si>
  <si>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</si>
  <si>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</si>
  <si>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</si>
  <si>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</si>
  <si>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</si>
  <si>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</si>
  <si>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</si>
  <si>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</si>
  <si>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</si>
  <si>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</si>
  <si>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</si>
  <si>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</si>
  <si>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</si>
  <si>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</si>
  <si>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</si>
  <si>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</si>
  <si>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</si>
  <si>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</si>
  <si>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</si>
  <si>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</si>
  <si>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</si>
  <si>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</si>
  <si>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</si>
  <si>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</si>
  <si>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</si>
  <si>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</si>
  <si>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</si>
  <si>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</si>
  <si>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</si>
  <si>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</si>
  <si>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</si>
  <si>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</si>
  <si>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</si>
  <si>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</si>
  <si>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</si>
  <si>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</si>
  <si>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</si>
  <si>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</si>
  <si>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</si>
  <si>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</si>
  <si>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</si>
  <si>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</si>
  <si>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</si>
  <si>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</si>
  <si>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</si>
  <si>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</si>
  <si>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</si>
  <si>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</si>
  <si>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</si>
  <si>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</si>
  <si>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</si>
  <si>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</si>
  <si>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</si>
  <si>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</si>
  <si>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</si>
  <si>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</si>
  <si>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</si>
  <si>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</si>
  <si>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</si>
  <si>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</si>
  <si>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</si>
  <si>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</si>
  <si>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</si>
  <si>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</si>
  <si>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</si>
  <si>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</si>
  <si>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</si>
  <si>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</si>
  <si>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</si>
  <si>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</si>
  <si>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</si>
  <si>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</si>
  <si>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</si>
  <si>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</si>
  <si>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</si>
  <si>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</si>
  <si>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</si>
  <si>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</si>
  <si>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</si>
  <si>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</si>
  <si>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</si>
  <si>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</si>
  <si>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</si>
  <si>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</si>
  <si>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</si>
  <si>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</si>
  <si>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</si>
  <si>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</si>
  <si>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</si>
  <si>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</si>
  <si>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</si>
  <si>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</si>
  <si>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</si>
  <si>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</si>
  <si>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</si>
  <si>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</si>
  <si>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</si>
  <si>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</si>
  <si>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</si>
  <si>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</si>
  <si>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</si>
  <si>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</si>
  <si>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</si>
  <si>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</si>
  <si>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</si>
  <si>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</si>
  <si>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</si>
  <si>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</si>
  <si>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</si>
  <si>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</si>
  <si>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</si>
  <si>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</si>
  <si>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</si>
  <si>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</si>
  <si>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</si>
  <si>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</si>
  <si>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</si>
  <si>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</si>
  <si>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</si>
  <si>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</si>
  <si>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</si>
  <si>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</si>
  <si>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</si>
  <si>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</si>
  <si>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</si>
  <si>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</si>
  <si>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</si>
  <si>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</si>
  <si>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</si>
  <si>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</si>
  <si>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</si>
  <si>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</si>
  <si>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</si>
  <si>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</si>
  <si>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</si>
  <si>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</si>
  <si>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</si>
  <si>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</si>
  <si>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</si>
  <si>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</si>
  <si>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</si>
  <si>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</si>
  <si>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</si>
  <si>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</si>
  <si>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</si>
  <si>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</si>
  <si>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</si>
  <si>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</si>
  <si>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</si>
  <si>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</si>
  <si>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</si>
  <si>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</si>
  <si>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</si>
  <si>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</si>
  <si>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</si>
  <si>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</si>
  <si>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</si>
  <si>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</si>
  <si>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</si>
  <si>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</si>
  <si>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</si>
  <si>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</si>
  <si>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</si>
  <si>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</si>
  <si>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</si>
  <si>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</si>
  <si>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</si>
  <si>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</si>
  <si>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</si>
  <si>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</si>
  <si>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</si>
  <si>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</si>
  <si>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</si>
  <si>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</si>
  <si>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</si>
  <si>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</si>
  <si>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</si>
  <si>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</si>
  <si>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</si>
  <si>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</si>
  <si>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</si>
  <si>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</si>
  <si>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</si>
  <si>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</si>
  <si>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</si>
  <si>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</si>
  <si>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</si>
  <si>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</si>
  <si>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</si>
  <si>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</si>
  <si>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</si>
  <si>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</si>
  <si>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</si>
  <si>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</si>
  <si>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</si>
  <si>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</si>
  <si>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</si>
  <si>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</si>
  <si>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</si>
  <si>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</si>
  <si>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</si>
  <si>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</si>
  <si>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</si>
  <si>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</si>
  <si>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</si>
  <si>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</si>
  <si>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</si>
  <si>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</si>
  <si>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</si>
  <si>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</si>
  <si>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</si>
  <si>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</si>
  <si>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</si>
  <si>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</si>
  <si>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</si>
  <si>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</si>
  <si>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</si>
  <si>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</si>
  <si>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</si>
  <si>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</si>
  <si>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</si>
  <si>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</si>
  <si>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</si>
  <si>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</si>
  <si>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</si>
  <si>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</si>
  <si>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</si>
  <si>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</si>
  <si>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</si>
  <si>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</si>
  <si>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</si>
  <si>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</si>
  <si>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</si>
  <si>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</si>
  <si>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</si>
  <si>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</si>
  <si>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</si>
  <si>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</si>
  <si>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</si>
  <si>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</si>
  <si>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</si>
  <si>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</si>
  <si>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</si>
  <si>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</si>
  <si>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</si>
  <si>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</si>
  <si>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</si>
  <si>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</si>
  <si>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</si>
  <si>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</si>
  <si>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</si>
  <si>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</si>
  <si>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</si>
  <si>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</si>
  <si>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</si>
  <si>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</si>
  <si>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</si>
  <si>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</si>
  <si>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</si>
  <si>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</si>
  <si>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</si>
  <si>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</si>
  <si>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</si>
  <si>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</si>
  <si>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</si>
  <si>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</si>
  <si>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</si>
  <si>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</si>
  <si>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</si>
  <si>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</si>
  <si>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</si>
  <si>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</si>
  <si>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</si>
  <si>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</si>
  <si>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</si>
  <si>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</si>
  <si>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</si>
  <si>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</si>
  <si>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</si>
  <si>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</si>
  <si>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</si>
  <si>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</si>
  <si>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</si>
  <si>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</si>
  <si>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</si>
  <si>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</si>
  <si>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</si>
  <si>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</si>
  <si>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</si>
  <si>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</si>
  <si>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</si>
  <si>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</si>
  <si>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</si>
  <si>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</si>
  <si>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</si>
  <si>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</si>
  <si>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</si>
  <si>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</si>
  <si>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</si>
  <si>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</si>
  <si>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</si>
  <si>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</si>
  <si>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</si>
  <si>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</si>
  <si>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</si>
  <si>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</si>
  <si>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</si>
  <si>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</si>
  <si>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</si>
  <si>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</si>
  <si>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</si>
  <si>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</si>
  <si>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</si>
  <si>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</si>
  <si>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</si>
  <si>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</si>
  <si>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</si>
  <si>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</si>
  <si>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</si>
  <si>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</si>
  <si>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</si>
  <si>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</si>
  <si>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</si>
  <si>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</si>
  <si>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</si>
  <si>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</si>
  <si>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</si>
  <si>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</si>
  <si>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</si>
  <si>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</si>
  <si>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</si>
  <si>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</si>
  <si>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</si>
  <si>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</si>
  <si>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</si>
  <si>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</si>
  <si>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</si>
  <si>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</si>
  <si>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</si>
  <si>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</si>
  <si>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</si>
  <si>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</si>
  <si>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</si>
  <si>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</si>
  <si>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</si>
  <si>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</si>
  <si>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</si>
  <si>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</si>
  <si>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</si>
  <si>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</si>
  <si>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</si>
  <si>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</si>
  <si>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</si>
  <si>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</si>
  <si>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</si>
  <si>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</si>
  <si>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</si>
  <si>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</si>
  <si>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</si>
  <si>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</si>
  <si>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</si>
  <si>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</si>
  <si>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</si>
  <si>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</si>
  <si>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</si>
  <si>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</si>
  <si>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</si>
  <si>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</si>
  <si>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</si>
  <si>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</si>
  <si>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</si>
  <si>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</si>
  <si>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</si>
  <si>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</si>
  <si>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</si>
  <si>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</si>
  <si>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</si>
  <si>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</si>
  <si>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</si>
  <si>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</si>
  <si>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</si>
  <si>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</si>
  <si>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</si>
  <si>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</si>
  <si>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</si>
  <si>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</si>
  <si>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</si>
  <si>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</si>
  <si>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</si>
  <si>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</si>
  <si>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</si>
  <si>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</si>
  <si>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</si>
  <si>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</si>
  <si>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</si>
  <si>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</si>
  <si>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</si>
  <si>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</si>
  <si>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</si>
  <si>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</si>
  <si>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</si>
  <si>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</si>
  <si>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</si>
  <si>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</si>
  <si>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</si>
  <si>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</si>
  <si>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</si>
  <si>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</si>
  <si>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</si>
  <si>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</si>
  <si>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</si>
  <si>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</si>
  <si>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</si>
  <si>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</si>
  <si>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</si>
  <si>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</si>
  <si>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</si>
  <si>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</si>
  <si>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</si>
  <si>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</si>
  <si>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</si>
  <si>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</si>
  <si>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</si>
  <si>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</si>
  <si>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</si>
  <si>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</si>
  <si>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</si>
  <si>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</si>
  <si>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</si>
  <si>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</si>
  <si>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</si>
  <si>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</si>
  <si>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</si>
  <si>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</si>
  <si>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</si>
  <si>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</si>
  <si>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</si>
  <si>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</si>
  <si>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</si>
  <si>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</si>
  <si>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</si>
  <si>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</si>
  <si>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</si>
  <si>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</si>
  <si>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</si>
  <si>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</si>
  <si>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</si>
  <si>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</si>
  <si>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</si>
  <si>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</si>
  <si>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</si>
  <si>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</si>
  <si>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</si>
  <si>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</si>
  <si>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</si>
  <si>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</si>
  <si>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</si>
  <si>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</si>
  <si>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</si>
  <si>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</si>
  <si>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</si>
  <si>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</si>
  <si>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</si>
  <si>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</si>
  <si>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</si>
  <si>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</si>
  <si>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</si>
  <si>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</si>
  <si>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</si>
  <si>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</si>
  <si>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</si>
  <si>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</si>
  <si>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</si>
  <si>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</si>
  <si>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</si>
  <si>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</si>
  <si>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</si>
  <si>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</si>
  <si>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</si>
  <si>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</si>
  <si>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</si>
  <si>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</si>
  <si>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</si>
  <si>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</si>
  <si>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</si>
  <si>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</si>
  <si>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</si>
  <si>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</si>
  <si>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</si>
  <si>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</si>
  <si>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</si>
  <si>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</si>
  <si>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</si>
  <si>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</si>
  <si>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</si>
  <si>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</si>
  <si>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</si>
  <si>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</si>
  <si>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</si>
  <si>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</si>
  <si>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</si>
  <si>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</si>
  <si>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</si>
  <si>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</si>
  <si>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</si>
  <si>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</si>
  <si>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</si>
  <si>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</si>
  <si>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</si>
  <si>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</si>
  <si>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</si>
  <si>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</si>
  <si>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</si>
  <si>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</si>
  <si>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</si>
  <si>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</si>
  <si>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</si>
  <si>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</si>
  <si>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</si>
  <si>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</si>
  <si>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</si>
  <si>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</si>
  <si>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</si>
  <si>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</si>
  <si>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</si>
  <si>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</si>
  <si>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</si>
  <si>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</si>
  <si>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</si>
  <si>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</si>
  <si>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</si>
  <si>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</si>
  <si>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</si>
  <si>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</si>
  <si>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</si>
  <si>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</si>
  <si>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</si>
  <si>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</si>
  <si>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</si>
  <si>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</si>
  <si>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</si>
  <si>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</si>
  <si>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</si>
  <si>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</si>
  <si>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</si>
  <si>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</si>
  <si>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</si>
  <si>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</si>
  <si>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</si>
  <si>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</si>
  <si>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</si>
  <si>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</si>
  <si>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</si>
  <si>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</si>
  <si>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</si>
  <si>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</si>
  <si>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</si>
  <si>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</si>
  <si>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</si>
  <si>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</si>
  <si>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</si>
  <si>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</si>
  <si>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</si>
  <si>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</si>
  <si>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</si>
  <si>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</si>
  <si>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</si>
  <si>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</si>
  <si>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</si>
  <si>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</si>
  <si>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</si>
  <si>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</si>
  <si>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</si>
  <si>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</si>
  <si>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</si>
  <si>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</si>
  <si>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</si>
  <si>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</si>
  <si>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</si>
  <si>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</si>
  <si>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</si>
  <si>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</si>
  <si>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</si>
  <si>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</si>
  <si>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</si>
  <si>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</si>
  <si>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</si>
  <si>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</si>
  <si>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</si>
  <si>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</si>
  <si>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</si>
  <si>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</si>
  <si>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</si>
  <si>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</si>
  <si>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</si>
  <si>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</si>
  <si>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</si>
  <si>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</si>
  <si>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</si>
  <si>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</si>
  <si>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</si>
  <si>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</si>
  <si>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</si>
  <si>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</si>
  <si>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</si>
  <si>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</si>
  <si>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</si>
  <si>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</si>
  <si>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</si>
  <si>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</si>
  <si>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</si>
  <si>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</si>
  <si>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</si>
  <si>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</si>
  <si>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</si>
  <si>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</si>
  <si>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</si>
  <si>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</si>
  <si>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</si>
  <si>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</si>
  <si>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</si>
  <si>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</si>
  <si>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</si>
  <si>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</si>
  <si>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</si>
  <si>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</si>
  <si>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</si>
  <si>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</si>
  <si>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</si>
  <si>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</si>
  <si>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</si>
  <si>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</si>
  <si>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</si>
  <si>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</si>
  <si>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</si>
  <si>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</si>
  <si>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</si>
  <si>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</si>
  <si>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</si>
  <si>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</si>
  <si>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</si>
  <si>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</si>
  <si>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</si>
  <si>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</si>
  <si>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</si>
  <si>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</si>
  <si>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</si>
  <si>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</si>
  <si>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</si>
  <si>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</si>
  <si>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</si>
  <si>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</si>
  <si>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</si>
  <si>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</si>
  <si>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</si>
  <si>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</si>
  <si>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</si>
  <si>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</si>
  <si>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</si>
  <si>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</si>
  <si>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</si>
  <si>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</si>
  <si>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</si>
  <si>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</si>
  <si>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</si>
  <si>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</si>
  <si>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</si>
  <si>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</si>
  <si>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</si>
  <si>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</si>
  <si>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</si>
  <si>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</si>
  <si>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</si>
  <si>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</si>
  <si>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</si>
  <si>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</si>
  <si>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</si>
  <si>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</si>
  <si>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</si>
  <si>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</si>
  <si>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</si>
  <si>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</si>
  <si>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</si>
  <si>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</si>
  <si>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</si>
  <si>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</si>
  <si>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</si>
  <si>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</si>
  <si>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</si>
  <si>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</si>
  <si>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</si>
  <si>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</si>
  <si>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</si>
  <si>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</si>
  <si>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</si>
  <si>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</si>
  <si>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</si>
  <si>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</si>
  <si>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</si>
  <si>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</si>
  <si>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</si>
  <si>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</si>
  <si>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</si>
  <si>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</si>
  <si>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</si>
  <si>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</si>
  <si>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</si>
  <si>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</si>
  <si>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</si>
  <si>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</si>
  <si>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</si>
  <si>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</si>
  <si>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</si>
  <si>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</si>
  <si>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</si>
  <si>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</si>
  <si>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</si>
  <si>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</si>
  <si>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</si>
  <si>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</si>
  <si>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</si>
  <si>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</si>
  <si>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</si>
  <si>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</si>
  <si>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</si>
  <si>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</si>
  <si>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</si>
  <si>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</si>
  <si>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</si>
  <si>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</si>
  <si>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</si>
  <si>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</si>
  <si>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</si>
  <si>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</si>
  <si>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</si>
  <si>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</si>
  <si>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</si>
  <si>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</si>
  <si>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</si>
  <si>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</si>
  <si>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</si>
  <si>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</si>
  <si>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</si>
  <si>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</si>
  <si>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</si>
  <si>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</si>
  <si>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</si>
  <si>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</si>
  <si>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</si>
  <si>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</si>
  <si>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</si>
  <si>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</si>
  <si>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</si>
  <si>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</si>
  <si>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</si>
  <si>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</si>
  <si>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</si>
  <si>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</si>
  <si>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</si>
  <si>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</si>
  <si>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</si>
  <si>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</si>
  <si>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</si>
  <si>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</si>
  <si>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</si>
  <si>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</si>
  <si>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</si>
  <si>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</si>
  <si>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</si>
  <si>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</si>
  <si>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</si>
  <si>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</si>
  <si>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</si>
  <si>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</si>
  <si>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</si>
  <si>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</si>
  <si>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</si>
  <si>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</si>
  <si>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</si>
  <si>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</si>
  <si>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</si>
  <si>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</si>
  <si>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</si>
  <si>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</si>
  <si>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</si>
  <si>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</si>
  <si>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</si>
  <si>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</si>
  <si>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</si>
  <si>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</si>
  <si>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</si>
  <si>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</si>
  <si>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</si>
  <si>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</si>
  <si>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</si>
  <si>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</si>
  <si>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</si>
  <si>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</si>
  <si>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</si>
  <si>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</si>
  <si>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</si>
  <si>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</si>
  <si>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</si>
  <si>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</si>
  <si>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</si>
  <si>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</si>
  <si>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</si>
  <si>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</si>
  <si>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</si>
  <si>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</si>
  <si>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</si>
  <si>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</si>
  <si>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</si>
  <si>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</si>
  <si>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</si>
  <si>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</si>
  <si>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</si>
  <si>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</si>
  <si>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</si>
  <si>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</si>
  <si>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</si>
  <si>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</si>
  <si>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</si>
  <si>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</si>
  <si>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</si>
  <si>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</si>
  <si>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</si>
  <si>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</si>
  <si>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</si>
  <si>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</si>
  <si>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</si>
  <si>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</si>
  <si>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</si>
  <si>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</si>
  <si>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</si>
  <si>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</si>
  <si>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</si>
  <si>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</si>
  <si>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</si>
  <si>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</si>
  <si>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</si>
  <si>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</si>
  <si>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</si>
  <si>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</si>
  <si>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</si>
  <si>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</si>
  <si>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</si>
  <si>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</si>
  <si>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</si>
  <si>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</si>
  <si>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</si>
  <si>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</si>
  <si>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</si>
  <si>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</si>
  <si>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</si>
  <si>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</si>
  <si>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</si>
  <si>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</si>
  <si>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</si>
  <si>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</si>
  <si>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</si>
  <si>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</si>
  <si>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</si>
  <si>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</si>
  <si>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</si>
  <si>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</si>
  <si>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</si>
  <si>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</si>
  <si>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</si>
  <si>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</si>
  <si>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</si>
  <si>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</si>
  <si>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</si>
  <si>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</si>
  <si>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</si>
  <si>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</si>
  <si>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</si>
  <si>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</si>
  <si>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</si>
  <si>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</si>
  <si>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</si>
  <si>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</si>
  <si>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</si>
  <si>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</si>
  <si>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</si>
  <si>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</si>
  <si>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</si>
  <si>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</si>
  <si>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</si>
  <si>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</si>
  <si>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</si>
  <si>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</si>
  <si>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</si>
  <si>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</si>
  <si>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</si>
  <si>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</si>
  <si>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</si>
  <si>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</si>
  <si>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</si>
  <si>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</si>
  <si>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</si>
  <si>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</si>
  <si>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</si>
  <si>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</si>
  <si>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</si>
  <si>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</si>
  <si>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</si>
  <si>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</si>
  <si>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</si>
  <si>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</si>
  <si>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</si>
  <si>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</si>
  <si>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</si>
  <si>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</si>
  <si>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</si>
  <si>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</si>
  <si>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</si>
  <si>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</si>
  <si>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</si>
  <si>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</si>
  <si>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</si>
  <si>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</si>
  <si>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</si>
  <si>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</si>
  <si>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</si>
  <si>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</si>
  <si>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</si>
  <si>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</si>
  <si>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</si>
  <si>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</si>
  <si>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</si>
  <si>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</si>
  <si>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</si>
  <si>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</si>
  <si>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</si>
  <si>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</si>
  <si>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</si>
  <si>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</si>
  <si>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</si>
  <si>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</si>
  <si>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</si>
  <si>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</si>
  <si>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</si>
  <si>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</si>
  <si>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</si>
  <si>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</si>
  <si>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</si>
  <si>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</si>
  <si>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</si>
  <si>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</si>
  <si>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</si>
  <si>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</si>
  <si>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</si>
  <si>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</si>
  <si>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</si>
  <si>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</si>
  <si>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</si>
  <si>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</si>
  <si>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</si>
  <si>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</si>
  <si>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</si>
  <si>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</si>
  <si>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</si>
  <si>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</si>
  <si>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</si>
  <si>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</si>
  <si>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</si>
  <si>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</si>
  <si>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</si>
  <si>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</si>
  <si>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</si>
  <si>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</si>
  <si>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</si>
  <si>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</si>
  <si>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</si>
  <si>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</si>
  <si>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</si>
  <si>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</si>
  <si>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</si>
  <si>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</si>
  <si>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</si>
  <si>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</si>
  <si>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</si>
  <si>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</si>
  <si>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</si>
  <si>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</si>
  <si>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</si>
  <si>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</si>
  <si>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</si>
  <si>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</si>
  <si>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</si>
  <si>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</si>
  <si>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</si>
  <si>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</si>
  <si>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</si>
  <si>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</si>
  <si>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</si>
  <si>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</si>
  <si>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</si>
  <si>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</si>
  <si>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</si>
  <si>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</si>
  <si>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</si>
  <si>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</si>
  <si>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</si>
  <si>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</si>
  <si>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</si>
  <si>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</si>
  <si>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</si>
  <si>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</si>
  <si>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</si>
  <si>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</si>
  <si>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</si>
  <si>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</si>
  <si>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</si>
  <si>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</si>
  <si>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</si>
  <si>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</si>
  <si>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</si>
  <si>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</si>
  <si>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</si>
  <si>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</si>
  <si>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</si>
  <si>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</si>
  <si>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</si>
  <si>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</si>
  <si>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</si>
  <si>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</si>
  <si>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</si>
  <si>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</si>
  <si>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</si>
  <si>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</si>
  <si>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</si>
  <si>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</si>
  <si>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</si>
  <si>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</si>
  <si>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</si>
  <si>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</si>
  <si>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</si>
  <si>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</si>
  <si>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</si>
  <si>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</si>
  <si>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</si>
  <si>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</si>
  <si>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</si>
  <si>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</si>
  <si>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</si>
  <si>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</si>
  <si>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</si>
  <si>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</si>
  <si>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</si>
  <si>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</si>
  <si>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</si>
  <si>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</si>
  <si>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</si>
  <si>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</si>
  <si>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</si>
  <si>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</si>
  <si>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</si>
  <si>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</si>
  <si>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</si>
  <si>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</si>
  <si>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</si>
  <si>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</si>
  <si>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</si>
  <si>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</si>
  <si>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</si>
  <si>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</si>
  <si>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</si>
  <si>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</si>
  <si>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</si>
  <si>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</si>
  <si>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</si>
  <si>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</si>
  <si>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</si>
  <si>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</si>
  <si>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</si>
  <si>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</si>
  <si>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</si>
  <si>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</si>
  <si>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</si>
  <si>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</si>
  <si>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</si>
  <si>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</si>
  <si>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</si>
  <si>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</si>
  <si>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</si>
  <si>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</si>
  <si>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</si>
  <si>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</si>
  <si>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</si>
  <si>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</si>
  <si>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</si>
  <si>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</si>
  <si>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</si>
  <si>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</si>
  <si>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</si>
  <si>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</si>
  <si>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</si>
  <si>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</si>
  <si>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</si>
  <si>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</si>
  <si>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</si>
  <si>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</si>
  <si>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</si>
  <si>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</si>
  <si>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</si>
  <si>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</si>
  <si>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</si>
  <si>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</si>
  <si>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</si>
  <si>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</si>
  <si>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</si>
  <si>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</si>
  <si>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</si>
  <si>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</si>
  <si>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</si>
  <si>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</si>
  <si>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</si>
  <si>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</si>
  <si>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</si>
  <si>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</si>
  <si>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</si>
  <si>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</si>
  <si>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</si>
  <si>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</si>
  <si>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</si>
  <si>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</si>
  <si>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</si>
  <si>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</si>
  <si>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</si>
  <si>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</si>
  <si>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</si>
  <si>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</si>
  <si>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</si>
  <si>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</si>
  <si>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</si>
  <si>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</si>
  <si>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</si>
  <si>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</si>
  <si>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</si>
  <si>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</si>
  <si>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</si>
  <si>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</si>
  <si>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</si>
  <si>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</si>
  <si>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</si>
  <si>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</si>
  <si>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</si>
  <si>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</si>
  <si>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</si>
  <si>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</si>
  <si>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</si>
  <si>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</si>
  <si>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</si>
  <si>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</si>
  <si>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</si>
  <si>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</si>
  <si>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</si>
  <si>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</si>
  <si>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</si>
  <si>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</si>
  <si>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</si>
  <si>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</si>
  <si>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</si>
  <si>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</si>
  <si>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</si>
  <si>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</si>
  <si>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</si>
  <si>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</si>
  <si>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</si>
  <si>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</si>
  <si>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</si>
  <si>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</si>
  <si>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</si>
  <si>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</si>
  <si>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</si>
  <si>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</si>
  <si>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</si>
  <si>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</si>
  <si>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</si>
  <si>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</si>
  <si>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</si>
  <si>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</si>
  <si>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</si>
  <si>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</si>
  <si>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</si>
  <si>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</si>
  <si>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</si>
  <si>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</si>
  <si>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</si>
  <si>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</si>
  <si>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</si>
  <si>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</si>
  <si>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</si>
  <si>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</si>
  <si>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</si>
  <si>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</si>
  <si>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</si>
  <si>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</si>
  <si>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</si>
  <si>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</si>
  <si>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</si>
  <si>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</si>
  <si>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</si>
  <si>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</si>
  <si>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</si>
  <si>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</si>
  <si>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</si>
  <si>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</si>
  <si>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</si>
  <si>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</si>
  <si>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</si>
  <si>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</si>
  <si>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</si>
  <si>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</si>
  <si>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</si>
  <si>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</si>
  <si>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</si>
  <si>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</si>
  <si>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</si>
  <si>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</si>
  <si>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</si>
  <si>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</si>
  <si>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</si>
  <si>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</si>
  <si>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</si>
  <si>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</si>
  <si>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</si>
  <si>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</si>
  <si>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</si>
  <si>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</si>
  <si>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</si>
  <si>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</si>
  <si>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</si>
  <si>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</si>
  <si>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</si>
  <si>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</si>
  <si>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</si>
  <si>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</si>
  <si>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</si>
  <si>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</si>
  <si>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</si>
  <si>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</si>
  <si>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</si>
  <si>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</si>
  <si>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</si>
  <si>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</si>
  <si>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</si>
  <si>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</si>
  <si>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</si>
  <si>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</si>
  <si>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</si>
  <si>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</si>
  <si>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</si>
  <si>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</si>
  <si>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</si>
  <si>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</si>
  <si>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</si>
  <si>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</si>
  <si>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</si>
  <si>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</si>
  <si>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</si>
  <si>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</si>
  <si>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</si>
  <si>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</si>
  <si>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</si>
  <si>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</si>
  <si>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</si>
  <si>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</si>
  <si>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</si>
  <si>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</si>
  <si>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</si>
  <si>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</si>
  <si>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</si>
  <si>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</si>
  <si>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</si>
  <si>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</si>
  <si>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</si>
  <si>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</si>
  <si>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</si>
  <si>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</si>
  <si>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</si>
  <si>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</si>
  <si>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</si>
  <si>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</si>
  <si>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</si>
  <si>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</si>
  <si>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</si>
  <si>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</si>
  <si>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</si>
  <si>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</si>
  <si>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</si>
  <si>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</si>
  <si>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</si>
  <si>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</si>
  <si>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</si>
  <si>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</si>
  <si>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</si>
  <si>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</si>
  <si>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</si>
  <si>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</si>
  <si>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</si>
  <si>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</si>
  <si>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</si>
  <si>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</si>
  <si>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</si>
  <si>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</si>
  <si>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</si>
  <si>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</si>
  <si>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</si>
  <si>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</si>
  <si>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</si>
  <si>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</si>
  <si>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</si>
  <si>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</si>
  <si>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</si>
  <si>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</si>
  <si>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</si>
  <si>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</si>
  <si>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</si>
  <si>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</si>
  <si>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</si>
  <si>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</si>
  <si>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</si>
  <si>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</si>
  <si>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</si>
  <si>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</si>
  <si>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</si>
  <si>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</si>
  <si>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</si>
  <si>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</si>
  <si>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</si>
  <si>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</si>
  <si>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</si>
  <si>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</si>
  <si>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</si>
  <si>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</si>
  <si>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</si>
  <si>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</si>
  <si>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</si>
  <si>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</si>
  <si>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</si>
  <si>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</si>
  <si>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</si>
  <si>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</si>
  <si>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</si>
  <si>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</si>
  <si>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</si>
  <si>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</si>
  <si>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</si>
  <si>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</si>
  <si>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</si>
  <si>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</si>
  <si>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</si>
  <si>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</si>
  <si>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</si>
  <si>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</si>
  <si>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</si>
  <si>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</si>
  <si>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</si>
  <si>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</si>
  <si>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</si>
  <si>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</si>
  <si>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</si>
  <si>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</si>
  <si>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</si>
  <si>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</si>
  <si>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</si>
  <si>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</si>
  <si>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</si>
  <si>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</si>
  <si>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</si>
  <si>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</si>
  <si>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</si>
  <si>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</si>
  <si>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</si>
  <si>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</si>
  <si>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</si>
  <si>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</si>
  <si>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</si>
  <si>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</si>
  <si>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</si>
  <si>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</si>
  <si>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</si>
  <si>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</si>
  <si>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</si>
  <si>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</si>
  <si>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</si>
  <si>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</si>
  <si>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</si>
  <si>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</si>
  <si>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</si>
  <si>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</si>
  <si>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</si>
  <si>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</si>
  <si>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</si>
  <si>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</si>
  <si>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</si>
  <si>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</si>
  <si>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</si>
  <si>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</si>
  <si>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</si>
  <si>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</si>
  <si>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</si>
  <si>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</si>
  <si>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</si>
  <si>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</si>
  <si>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</si>
  <si>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</si>
  <si>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</si>
  <si>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</si>
  <si>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</si>
  <si>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</si>
  <si>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</si>
  <si>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</si>
  <si>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</si>
  <si>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</si>
  <si>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</si>
  <si>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</si>
  <si>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</si>
  <si>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</si>
  <si>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</si>
  <si>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</si>
  <si>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</si>
  <si>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</si>
  <si>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</si>
  <si>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</si>
  <si>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</si>
  <si>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</si>
  <si>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</si>
  <si>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</si>
  <si>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</si>
  <si>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</si>
  <si>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</si>
  <si>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</si>
  <si>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</si>
  <si>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</si>
  <si>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</si>
  <si>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</si>
  <si>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</si>
  <si>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</si>
  <si>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</si>
  <si>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</si>
  <si>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</si>
  <si>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</si>
  <si>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</si>
  <si>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</si>
  <si>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</si>
  <si>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</si>
  <si>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</si>
  <si>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</si>
  <si>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</si>
  <si>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</si>
  <si>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</si>
  <si>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</si>
  <si>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</si>
  <si>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</si>
  <si>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</si>
  <si>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</si>
  <si>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</si>
  <si>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</si>
  <si>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</si>
  <si>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</si>
  <si>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</si>
  <si>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</si>
  <si>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</si>
  <si>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</si>
  <si>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</si>
  <si>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</si>
  <si>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</si>
  <si>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</si>
  <si>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</si>
  <si>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</si>
  <si>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</si>
  <si>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</si>
  <si>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</si>
  <si>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</si>
  <si>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</si>
  <si>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</si>
  <si>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</si>
  <si>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</si>
  <si>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</si>
  <si>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</si>
  <si>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</si>
  <si>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</si>
  <si>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</si>
  <si>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</si>
  <si>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</si>
  <si>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</si>
  <si>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</si>
  <si>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</si>
  <si>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</si>
  <si>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</si>
  <si>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</si>
  <si>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</si>
  <si>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</si>
  <si>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</si>
  <si>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</si>
  <si>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</si>
  <si>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</si>
  <si>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</si>
  <si>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</si>
  <si>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</si>
  <si>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</si>
  <si>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</si>
  <si>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</si>
  <si>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</si>
  <si>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</si>
  <si>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</si>
  <si>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</si>
  <si>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</si>
  <si>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</si>
  <si>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</si>
  <si>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</si>
  <si>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</si>
  <si>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</si>
  <si>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</si>
  <si>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</si>
  <si>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</si>
  <si>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</si>
  <si>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</si>
  <si>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</si>
  <si>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</si>
  <si>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</si>
  <si>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</si>
  <si>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</si>
  <si>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</si>
  <si>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</si>
  <si>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</si>
  <si>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</si>
  <si>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</si>
  <si>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</si>
  <si>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</si>
  <si>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</si>
  <si>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</si>
  <si>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</si>
  <si>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</si>
  <si>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</si>
  <si>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</si>
  <si>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</si>
  <si>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</si>
  <si>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</si>
  <si>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</si>
  <si>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</si>
  <si>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</si>
  <si>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</si>
  <si>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</si>
  <si>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</si>
  <si>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</si>
  <si>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</si>
  <si>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</si>
  <si>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</si>
  <si>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</si>
  <si>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</si>
  <si>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</si>
  <si>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</si>
  <si>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</si>
  <si>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</si>
  <si>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</si>
  <si>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</si>
  <si>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</si>
  <si>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</si>
  <si>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</si>
  <si>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</si>
  <si>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</si>
  <si>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</si>
  <si>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</si>
  <si>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</si>
  <si>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</si>
  <si>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</si>
  <si>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</si>
  <si>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</si>
  <si>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</si>
  <si>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</si>
  <si>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</si>
  <si>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</si>
  <si>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</si>
  <si>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</si>
  <si>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</si>
  <si>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</si>
  <si>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</si>
  <si>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</si>
  <si>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</si>
  <si>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</si>
  <si>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</si>
  <si>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</si>
  <si>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</si>
  <si>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</si>
  <si>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</si>
  <si>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</si>
  <si>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</si>
  <si>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</si>
  <si>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</si>
  <si>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</si>
  <si>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</si>
  <si>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</si>
  <si>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</si>
  <si>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</si>
  <si>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</si>
  <si>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</si>
  <si>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</si>
  <si>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</si>
  <si>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</si>
  <si>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</si>
  <si>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</si>
  <si>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</si>
  <si>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</si>
  <si>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</si>
  <si>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</si>
  <si>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</si>
  <si>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</si>
  <si>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</si>
  <si>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</si>
  <si>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</si>
  <si>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</si>
  <si>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</si>
  <si>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</si>
  <si>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</si>
  <si>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</si>
  <si>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</si>
  <si>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</si>
  <si>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</si>
  <si>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</si>
  <si>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</si>
  <si>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</si>
  <si>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</si>
  <si>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</si>
  <si>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</si>
  <si>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</si>
  <si>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</si>
  <si>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</si>
  <si>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</si>
  <si>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</si>
  <si>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</si>
  <si>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</si>
  <si>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</si>
  <si>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</si>
  <si>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</si>
  <si>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</si>
  <si>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</si>
  <si>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</si>
  <si>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</si>
  <si>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</si>
  <si>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</si>
  <si>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</si>
  <si>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</si>
  <si>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</si>
  <si>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</si>
  <si>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</si>
  <si>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</si>
  <si>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</si>
  <si>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</si>
  <si>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</si>
  <si>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</si>
  <si>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</si>
  <si>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</si>
  <si>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</si>
  <si>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</si>
  <si>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</si>
  <si>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</si>
  <si>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</si>
  <si>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</si>
  <si>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</si>
  <si>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</si>
  <si>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</si>
  <si>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</si>
  <si>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</si>
  <si>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</si>
  <si>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</si>
  <si>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</si>
  <si>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</si>
  <si>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</si>
  <si>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</si>
  <si>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</si>
  <si>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</si>
  <si>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</si>
  <si>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</si>
  <si>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</si>
  <si>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</si>
  <si>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</si>
  <si>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</si>
  <si>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</si>
  <si>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</si>
  <si>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</si>
  <si>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</si>
  <si>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</si>
  <si>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</si>
  <si>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</si>
  <si>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</si>
  <si>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</si>
  <si>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</si>
  <si>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</si>
  <si>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</si>
  <si>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</si>
  <si>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</si>
  <si>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</si>
  <si>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</si>
  <si>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</si>
  <si>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</si>
  <si>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</si>
  <si>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</si>
  <si>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</si>
  <si>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</si>
  <si>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</si>
  <si>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</si>
  <si>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</si>
  <si>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</si>
  <si>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</si>
  <si>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</si>
  <si>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</si>
  <si>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</si>
  <si>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</si>
  <si>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</si>
  <si>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</si>
  <si>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</si>
  <si>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</si>
  <si>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</si>
  <si>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</si>
  <si>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</si>
  <si>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</si>
  <si>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</si>
  <si>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</si>
  <si>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</si>
  <si>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</si>
  <si>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</si>
  <si>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</si>
  <si>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</si>
  <si>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</si>
  <si>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</si>
  <si>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</si>
  <si>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</si>
  <si>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</si>
  <si>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</si>
  <si>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</si>
  <si>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</si>
  <si>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</si>
  <si>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</si>
  <si>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</si>
  <si>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</si>
  <si>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</si>
  <si>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</si>
  <si>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</si>
  <si>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</si>
  <si>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</si>
  <si>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</si>
  <si>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</si>
  <si>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</si>
  <si>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</si>
  <si>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</si>
  <si>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</si>
  <si>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</si>
  <si>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</si>
  <si>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</si>
  <si>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</si>
  <si>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</si>
  <si>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</si>
  <si>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</si>
  <si>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</si>
  <si>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</si>
  <si>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</si>
  <si>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</si>
  <si>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</si>
  <si>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</si>
  <si>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</si>
  <si>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</si>
  <si>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</si>
  <si>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</si>
  <si>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</si>
  <si>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</si>
  <si>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</si>
  <si>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</si>
  <si>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</si>
  <si>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</si>
  <si>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</si>
  <si>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</si>
  <si>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</si>
  <si>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</si>
  <si>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</si>
  <si>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</si>
  <si>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</si>
  <si>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</si>
  <si>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</si>
  <si>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</si>
  <si>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</si>
  <si>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</si>
  <si>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</si>
  <si>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</si>
  <si>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</si>
  <si>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</si>
  <si>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</si>
  <si>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</si>
  <si>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</si>
  <si>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</si>
  <si>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</si>
  <si>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</si>
  <si>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</si>
  <si>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</si>
  <si>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</si>
  <si>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</si>
  <si>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</si>
  <si>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</si>
  <si>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</si>
  <si>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</si>
  <si>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</si>
  <si>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</si>
  <si>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</si>
  <si>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</si>
  <si>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</si>
  <si>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</si>
  <si>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</si>
  <si>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</si>
  <si>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</si>
  <si>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</si>
  <si>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</si>
  <si>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</si>
  <si>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</si>
  <si>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</si>
  <si>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</si>
  <si>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</si>
  <si>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</si>
  <si>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</si>
  <si>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</si>
  <si>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</si>
  <si>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</si>
  <si>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</si>
  <si>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</si>
  <si>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</si>
  <si>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</si>
  <si>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</si>
  <si>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</si>
  <si>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</si>
  <si>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</si>
  <si>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</si>
  <si>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</si>
  <si>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</si>
  <si>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</si>
  <si>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</si>
  <si>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</si>
  <si>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</si>
  <si>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</si>
  <si>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</si>
  <si>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</si>
  <si>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</si>
  <si>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</si>
  <si>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</si>
  <si>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</si>
  <si>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</si>
  <si>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</si>
  <si>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</si>
  <si>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</si>
  <si>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</si>
  <si>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</si>
  <si>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</si>
  <si>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</si>
  <si>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</si>
  <si>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</si>
  <si>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</si>
  <si>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</si>
  <si>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</si>
  <si>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</si>
  <si>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</si>
  <si>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</si>
  <si>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</si>
  <si>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</si>
  <si>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</si>
  <si>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</si>
  <si>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</si>
  <si>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</si>
  <si>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</si>
  <si>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</si>
  <si>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</si>
  <si>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</si>
  <si>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</si>
  <si>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</si>
  <si>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</si>
  <si>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</si>
  <si>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</si>
  <si>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</si>
  <si>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</si>
  <si>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</si>
  <si>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</si>
  <si>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</si>
  <si>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</si>
  <si>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</si>
  <si>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</si>
  <si>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</si>
  <si>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</si>
  <si>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</si>
  <si>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</si>
  <si>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</si>
  <si>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</si>
  <si>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</si>
  <si>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</si>
  <si>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</si>
  <si>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</si>
  <si>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</si>
  <si>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</si>
  <si>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</si>
  <si>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</si>
  <si>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</si>
  <si>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</si>
  <si>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</si>
  <si>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</si>
  <si>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</si>
  <si>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</si>
  <si>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</si>
  <si>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</si>
  <si>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</si>
  <si>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</si>
  <si>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</si>
  <si>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</si>
  <si>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</si>
  <si>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</si>
  <si>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</si>
  <si>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</si>
  <si>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</si>
  <si>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</si>
  <si>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</si>
  <si>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</si>
  <si>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</si>
  <si>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</si>
  <si>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</si>
  <si>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</si>
  <si>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</si>
  <si>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</si>
  <si>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</si>
  <si>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</si>
  <si>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</si>
  <si>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</si>
  <si>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</si>
  <si>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</si>
  <si>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</si>
  <si>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</si>
  <si>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</si>
  <si>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</si>
  <si>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</si>
  <si>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</si>
  <si>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</si>
  <si>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</si>
  <si>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</si>
  <si>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</si>
  <si>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</si>
  <si>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</si>
  <si>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</si>
  <si>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</si>
  <si>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</si>
  <si>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</si>
  <si>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</si>
  <si>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</si>
  <si>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</si>
  <si>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</si>
  <si>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</si>
  <si>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</si>
  <si>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</si>
  <si>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</si>
  <si>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</si>
  <si>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</si>
  <si>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</si>
  <si>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</si>
  <si>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</si>
  <si>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</si>
  <si>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</si>
  <si>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</si>
  <si>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</si>
  <si>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</si>
  <si>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</si>
  <si>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</si>
  <si>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</si>
  <si>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</si>
  <si>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</si>
  <si>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</si>
  <si>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</si>
  <si>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</si>
  <si>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</si>
  <si>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</si>
  <si>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</si>
  <si>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</si>
  <si>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</si>
  <si>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</si>
  <si>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</si>
  <si>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</si>
  <si>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</si>
  <si>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</si>
  <si>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</si>
  <si>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</si>
  <si>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</si>
  <si>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</si>
  <si>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</si>
  <si>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</si>
  <si>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</si>
  <si>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</si>
  <si>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</si>
  <si>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</si>
  <si>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</si>
  <si>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</si>
  <si>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</si>
  <si>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</si>
  <si>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</si>
  <si>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</si>
  <si>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</si>
  <si>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</si>
  <si>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</si>
  <si>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</si>
  <si>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</si>
  <si>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</si>
  <si>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</si>
  <si>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</si>
  <si>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</si>
  <si>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</si>
  <si>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</si>
  <si>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</si>
  <si>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</si>
  <si>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</si>
  <si>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</si>
  <si>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</si>
  <si>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</si>
  <si>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</si>
  <si>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</si>
  <si>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</si>
  <si>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</si>
  <si>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</si>
  <si>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</si>
  <si>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</si>
  <si>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</si>
  <si>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</si>
  <si>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</si>
  <si>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</si>
  <si>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</si>
  <si>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</si>
  <si>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</si>
  <si>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</si>
  <si>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</si>
  <si>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</si>
  <si>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</si>
  <si>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</si>
  <si>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</si>
  <si>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</si>
  <si>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</si>
  <si>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</si>
  <si>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</si>
  <si>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</si>
  <si>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</si>
  <si>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</si>
  <si>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</si>
  <si>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</si>
  <si>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</si>
  <si>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</si>
  <si>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</si>
  <si>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</si>
  <si>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</si>
  <si>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</si>
  <si>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</si>
  <si>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</si>
  <si>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</si>
  <si>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</si>
  <si>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</si>
  <si>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</si>
  <si>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</si>
  <si>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</si>
  <si>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</si>
  <si>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</si>
  <si>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</si>
  <si>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</si>
  <si>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</si>
  <si>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</si>
  <si>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</si>
  <si>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</si>
  <si>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</si>
  <si>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</si>
  <si>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</si>
  <si>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</si>
  <si>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</si>
  <si>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</si>
  <si>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</si>
  <si>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</si>
  <si>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</si>
  <si>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</si>
  <si>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</si>
  <si>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</si>
  <si>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</si>
  <si>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</si>
  <si>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</si>
  <si>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</si>
  <si>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</si>
  <si>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</si>
  <si>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</si>
  <si>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</si>
  <si>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</si>
  <si>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</si>
  <si>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</si>
  <si>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</si>
  <si>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</si>
  <si>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</si>
  <si>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</si>
  <si>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</si>
  <si>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</si>
  <si>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</si>
  <si>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</si>
  <si>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</si>
  <si>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</si>
  <si>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</si>
  <si>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</si>
  <si>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</si>
  <si>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</si>
  <si>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</si>
  <si>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</si>
  <si>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</si>
  <si>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</si>
  <si>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</si>
  <si>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</si>
  <si>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</si>
  <si>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</si>
  <si>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</si>
  <si>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</si>
  <si>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</si>
  <si>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</si>
  <si>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</si>
  <si>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</si>
  <si>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</si>
  <si>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</si>
  <si>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</si>
  <si>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</si>
  <si>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</si>
  <si>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</si>
  <si>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</si>
  <si>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</si>
  <si>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</si>
  <si>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</si>
  <si>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</si>
  <si>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</si>
  <si>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</si>
  <si>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</si>
  <si>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</si>
  <si>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</si>
  <si>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</si>
  <si>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</si>
  <si>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</si>
  <si>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</si>
  <si>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</si>
  <si>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</si>
  <si>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</si>
  <si>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</si>
  <si>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</si>
  <si>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</si>
  <si>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</si>
  <si>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</si>
  <si>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</si>
  <si>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</si>
  <si>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</si>
  <si>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</si>
  <si>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</si>
  <si>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</si>
  <si>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</si>
  <si>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</si>
  <si>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</si>
  <si>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</si>
  <si>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</si>
  <si>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</si>
  <si>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</si>
  <si>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</si>
  <si>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</si>
  <si>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</si>
  <si>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</si>
  <si>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</si>
  <si>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</si>
  <si>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</si>
  <si>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</si>
  <si>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</si>
  <si>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</si>
  <si>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</si>
  <si>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</si>
  <si>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</si>
  <si>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</si>
  <si>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</si>
  <si>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</si>
  <si>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</si>
  <si>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</si>
  <si>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</si>
  <si>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</si>
  <si>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</si>
  <si>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</si>
  <si>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</si>
  <si>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</si>
  <si>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</si>
  <si>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</si>
  <si>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</si>
  <si>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</si>
  <si>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</si>
  <si>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</si>
  <si>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</si>
  <si>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</si>
  <si>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</si>
  <si>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</si>
  <si>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</si>
  <si>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</si>
  <si>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</si>
  <si>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</si>
  <si>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</si>
  <si>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</si>
  <si>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</si>
  <si>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</si>
  <si>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</si>
  <si>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</si>
  <si>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</si>
  <si>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</si>
  <si>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</si>
  <si>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</si>
  <si>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</si>
  <si>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</si>
  <si>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</si>
  <si>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</si>
  <si>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</si>
  <si>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</si>
  <si>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</si>
  <si>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</si>
  <si>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</si>
  <si>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</si>
  <si>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</si>
  <si>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</si>
  <si>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</si>
  <si>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</si>
  <si>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</si>
  <si>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</si>
  <si>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</si>
  <si>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</si>
  <si>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</si>
  <si>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</si>
  <si>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</si>
  <si>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</si>
  <si>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</si>
  <si>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</si>
  <si>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</si>
  <si>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</si>
  <si>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</si>
  <si>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</si>
  <si>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</si>
  <si>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</si>
  <si>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</si>
  <si>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</si>
  <si>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</si>
  <si>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</si>
  <si>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</si>
  <si>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</si>
  <si>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</si>
  <si>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</si>
  <si>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</si>
  <si>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</si>
  <si>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</si>
  <si>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</si>
  <si>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</si>
  <si>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</si>
  <si>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</si>
  <si>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</si>
  <si>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</si>
  <si>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</si>
  <si>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</si>
  <si>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</si>
  <si>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</si>
  <si>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</si>
  <si>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</si>
  <si>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</si>
  <si>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</si>
  <si>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</si>
  <si>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</si>
  <si>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</si>
  <si>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</si>
  <si>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</si>
  <si>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</si>
  <si>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</si>
  <si>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</si>
  <si>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</si>
  <si>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</si>
  <si>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</si>
  <si>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</si>
  <si>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</si>
  <si>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</si>
  <si>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</si>
  <si>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</si>
  <si>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</si>
  <si>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</si>
  <si>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</si>
  <si>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</si>
  <si>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</si>
  <si>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</si>
  <si>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</si>
  <si>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</si>
  <si>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</si>
  <si>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</si>
  <si>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</si>
  <si>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</si>
  <si>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</si>
  <si>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</si>
  <si>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</si>
  <si>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</si>
  <si>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</si>
  <si>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</si>
  <si>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</si>
  <si>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</si>
  <si>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</si>
  <si>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</si>
  <si>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</si>
  <si>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</si>
  <si>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</si>
  <si>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</si>
  <si>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</si>
  <si>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</si>
  <si>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</si>
  <si>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</si>
  <si>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</si>
  <si>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</si>
  <si>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</si>
  <si>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</si>
  <si>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</si>
  <si>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</si>
  <si>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</si>
  <si>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</si>
  <si>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</si>
  <si>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</si>
  <si>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</si>
  <si>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</si>
  <si>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</si>
  <si>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</si>
  <si>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</si>
  <si>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</si>
  <si>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</si>
  <si>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</si>
  <si>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</si>
  <si>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</si>
  <si>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</si>
  <si>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</si>
  <si>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</si>
  <si>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</si>
  <si>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</si>
  <si>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</si>
  <si>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</si>
  <si>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</si>
  <si>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</si>
  <si>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</si>
  <si>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</si>
  <si>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</si>
  <si>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</si>
  <si>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</si>
  <si>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</si>
  <si>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</si>
  <si>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</si>
  <si>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</si>
  <si>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</si>
  <si>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</si>
  <si>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</si>
  <si>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</si>
  <si>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</si>
  <si>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</si>
  <si>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</si>
  <si>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</si>
  <si>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</si>
  <si>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</si>
  <si>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</si>
  <si>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</si>
  <si>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</si>
  <si>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</si>
  <si>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</si>
  <si>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</si>
  <si>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</si>
  <si>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</si>
  <si>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</si>
  <si>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</si>
  <si>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</si>
  <si>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</si>
  <si>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</si>
  <si>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</si>
  <si>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</si>
  <si>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</si>
  <si>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</si>
  <si>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</si>
  <si>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</si>
  <si>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</si>
  <si>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</si>
  <si>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</si>
  <si>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</si>
  <si>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</si>
  <si>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</si>
  <si>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</si>
  <si>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</si>
  <si>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</si>
  <si>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</si>
  <si>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</si>
  <si>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</si>
  <si>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</si>
  <si>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</si>
  <si>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</si>
  <si>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</si>
  <si>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</si>
  <si>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</si>
  <si>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</si>
  <si>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</si>
  <si>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</si>
  <si>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</si>
  <si>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</si>
  <si>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</si>
  <si>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</si>
  <si>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</si>
  <si>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</si>
  <si>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</si>
  <si>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</si>
  <si>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</si>
  <si>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</si>
  <si>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</si>
  <si>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</si>
  <si>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</si>
  <si>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</si>
  <si>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</si>
  <si>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</si>
  <si>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</si>
  <si>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</si>
  <si>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</si>
  <si>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</si>
  <si>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</si>
  <si>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</si>
  <si>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</si>
  <si>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</si>
  <si>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</si>
  <si>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</si>
  <si>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</si>
  <si>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</si>
  <si>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</si>
  <si>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</si>
  <si>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</si>
  <si>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</si>
  <si>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</si>
  <si>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</si>
  <si>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</si>
  <si>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</si>
  <si>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</si>
  <si>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</si>
  <si>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</si>
  <si>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</si>
  <si>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</si>
  <si>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</si>
  <si>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</si>
  <si>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</si>
  <si>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</si>
  <si>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</si>
  <si>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</si>
  <si>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</si>
  <si>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</si>
  <si>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</si>
  <si>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</si>
  <si>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</si>
  <si>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</si>
  <si>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</si>
  <si>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</si>
  <si>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</si>
  <si>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</si>
  <si>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</si>
  <si>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</si>
  <si>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</si>
  <si>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</si>
  <si>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</si>
  <si>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</si>
  <si>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</si>
  <si>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</si>
  <si>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</si>
  <si>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</si>
  <si>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</si>
  <si>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</si>
  <si>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</si>
  <si>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</si>
  <si>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</si>
  <si>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</si>
  <si>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</si>
  <si>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</si>
  <si>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</si>
  <si>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</si>
  <si>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</si>
  <si>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</si>
  <si>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</si>
  <si>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</si>
  <si>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</si>
  <si>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</si>
  <si>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</si>
  <si>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</si>
  <si>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</si>
  <si>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</si>
  <si>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</si>
  <si>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</si>
  <si>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</si>
  <si>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</si>
  <si>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</si>
  <si>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</si>
  <si>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</si>
  <si>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</si>
  <si>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</si>
  <si>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</si>
  <si>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</si>
  <si>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</si>
  <si>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</si>
  <si>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</si>
  <si>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</si>
  <si>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</si>
  <si>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</si>
  <si>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</si>
  <si>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</si>
  <si>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</si>
  <si>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</si>
  <si>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</si>
  <si>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</si>
  <si>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</si>
  <si>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</si>
  <si>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</si>
  <si>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</si>
  <si>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</si>
  <si>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</si>
  <si>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</si>
  <si>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</si>
  <si>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</si>
  <si>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</si>
  <si>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</si>
  <si>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</si>
  <si>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</si>
  <si>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</si>
  <si>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</si>
  <si>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</si>
  <si>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</si>
  <si>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</si>
  <si>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</si>
  <si>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</si>
  <si>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</si>
  <si>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</si>
  <si>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</si>
  <si>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</si>
  <si>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</si>
  <si>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</si>
  <si>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</si>
  <si>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</si>
  <si>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</si>
  <si>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</si>
  <si>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</si>
  <si>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</si>
  <si>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</si>
  <si>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</si>
  <si>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</si>
  <si>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</si>
  <si>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</si>
  <si>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</si>
  <si>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</si>
  <si>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</si>
  <si>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</si>
  <si>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</si>
  <si>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</si>
  <si>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</si>
  <si>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</si>
  <si>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</si>
  <si>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</si>
  <si>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</si>
  <si>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</si>
  <si>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</si>
  <si>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</si>
  <si>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</si>
  <si>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</si>
  <si>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</si>
  <si>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</si>
  <si>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</si>
  <si>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</si>
  <si>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</si>
  <si>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</si>
  <si>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</si>
  <si>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</si>
  <si>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</si>
  <si>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</si>
  <si>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</si>
  <si>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</si>
  <si>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</si>
  <si>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</si>
  <si>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</si>
  <si>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</si>
  <si>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</si>
  <si>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</si>
  <si>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</si>
  <si>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</si>
  <si>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</si>
  <si>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</si>
  <si>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</si>
  <si>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</si>
  <si>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</si>
  <si>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</si>
  <si>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</si>
  <si>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</si>
  <si>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</si>
  <si>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</si>
  <si>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</si>
  <si>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</si>
  <si>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</si>
  <si>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</si>
  <si>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</si>
  <si>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</si>
  <si>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</si>
  <si>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</si>
  <si>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</si>
  <si>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</si>
  <si>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</si>
  <si>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</si>
  <si>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</si>
  <si>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</si>
  <si>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</si>
  <si>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</si>
  <si>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</si>
  <si>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</si>
  <si>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</si>
  <si>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</si>
  <si>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</si>
  <si>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</si>
  <si>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</si>
  <si>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</si>
  <si>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</si>
  <si>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</si>
  <si>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</si>
  <si>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</si>
  <si>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</si>
  <si>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</si>
  <si>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</si>
  <si>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</si>
  <si>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</si>
  <si>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</si>
  <si>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</si>
  <si>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</si>
  <si>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</si>
  <si>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</si>
  <si>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</si>
  <si>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</si>
  <si>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</si>
  <si>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</si>
  <si>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</si>
  <si>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</si>
  <si>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</si>
  <si>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</si>
  <si>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</si>
  <si>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</si>
  <si>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</si>
  <si>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</si>
  <si>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</si>
  <si>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</si>
  <si>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</si>
  <si>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</si>
  <si>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</si>
  <si>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</si>
  <si>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</si>
  <si>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</si>
  <si>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</si>
  <si>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</si>
  <si>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</si>
  <si>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</si>
  <si>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</si>
  <si>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</si>
  <si>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</si>
  <si>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</si>
  <si>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</si>
  <si>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</si>
  <si>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</si>
  <si>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</si>
  <si>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</si>
  <si>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</si>
  <si>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</si>
  <si>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</si>
  <si>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</si>
  <si>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</si>
  <si>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</si>
  <si>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</si>
  <si>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</si>
  <si>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</si>
  <si>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</si>
  <si>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</si>
  <si>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</si>
  <si>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</si>
  <si>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</si>
  <si>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</si>
  <si>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</si>
  <si>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</si>
  <si>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</si>
  <si>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</si>
  <si>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</si>
  <si>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</si>
  <si>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</si>
  <si>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</si>
  <si>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</si>
  <si>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</si>
  <si>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</si>
  <si>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</si>
  <si>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</si>
  <si>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</si>
  <si>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</si>
  <si>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</si>
  <si>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</si>
  <si>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</si>
  <si>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</si>
  <si>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</si>
  <si>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</si>
  <si>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</si>
  <si>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</si>
  <si>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</si>
  <si>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</si>
  <si>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</si>
  <si>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</si>
  <si>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</si>
  <si>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</si>
  <si>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</si>
  <si>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</si>
  <si>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</si>
  <si>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</si>
  <si>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</si>
  <si>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</si>
  <si>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</si>
  <si>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</si>
  <si>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</si>
  <si>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</si>
  <si>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</si>
  <si>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</si>
  <si>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</si>
  <si>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</si>
  <si>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</si>
  <si>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</si>
  <si>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</si>
  <si>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</si>
  <si>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</si>
  <si>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</si>
  <si>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</si>
  <si>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</si>
  <si>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</si>
  <si>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</si>
  <si>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</si>
  <si>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</si>
  <si>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</si>
  <si>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</si>
  <si>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</si>
  <si>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</si>
  <si>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</si>
  <si>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</si>
  <si>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</si>
  <si>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</si>
  <si>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</si>
  <si>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</si>
  <si>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</si>
  <si>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</si>
  <si>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</si>
  <si>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</si>
  <si>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</si>
  <si>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</si>
  <si>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</si>
  <si>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</si>
  <si>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</si>
  <si>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</si>
  <si>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</si>
  <si>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</si>
  <si>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</si>
  <si>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</si>
  <si>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</si>
  <si>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</si>
  <si>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</si>
  <si>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</si>
  <si>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</si>
  <si>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</si>
  <si>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</si>
  <si>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</si>
  <si>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</si>
  <si>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</si>
  <si>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</si>
  <si>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</si>
  <si>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</si>
  <si>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</si>
  <si>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</si>
  <si>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</si>
  <si>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</si>
  <si>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</si>
  <si>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</si>
  <si>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</si>
  <si>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</si>
  <si>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</si>
  <si>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</si>
  <si>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</si>
  <si>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</si>
  <si>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</si>
  <si>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</si>
  <si>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</si>
  <si>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</si>
  <si>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</si>
  <si>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</si>
  <si>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</si>
  <si>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</si>
  <si>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</si>
  <si>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</si>
  <si>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</si>
  <si>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</si>
  <si>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</si>
  <si>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</si>
  <si>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</si>
  <si>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</si>
  <si>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</si>
  <si>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</si>
  <si>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</si>
  <si>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</si>
  <si>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</si>
  <si>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</si>
  <si>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</si>
  <si>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</si>
  <si>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</si>
  <si>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</si>
  <si>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</si>
  <si>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</si>
  <si>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</si>
  <si>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</si>
  <si>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</si>
  <si>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</si>
  <si>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</si>
  <si>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</si>
  <si>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</si>
  <si>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</si>
  <si>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</si>
  <si>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</si>
  <si>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</si>
  <si>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</si>
  <si>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</si>
  <si>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</si>
  <si>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</si>
  <si>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</si>
  <si>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</si>
  <si>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</si>
  <si>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</si>
  <si>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</si>
  <si>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</si>
  <si>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</si>
  <si>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</si>
  <si>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</si>
  <si>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</si>
  <si>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</si>
  <si>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</si>
  <si>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</si>
  <si>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</si>
  <si>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</si>
  <si>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</si>
  <si>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</si>
  <si>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</si>
  <si>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</si>
  <si>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</si>
  <si>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</si>
  <si>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</si>
  <si>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</si>
  <si>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</si>
  <si>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</si>
  <si>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</si>
  <si>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</si>
  <si>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</si>
  <si>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</si>
  <si>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</si>
  <si>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</si>
  <si>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</si>
  <si>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</si>
  <si>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</si>
  <si>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</si>
  <si>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</si>
  <si>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</si>
  <si>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</si>
  <si>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</si>
  <si>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</si>
  <si>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</si>
  <si>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</si>
  <si>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</si>
  <si>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</si>
  <si>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</si>
  <si>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</si>
  <si>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</si>
  <si>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</si>
  <si>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</si>
  <si>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</si>
  <si>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</si>
  <si>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</si>
  <si>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</si>
  <si>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</si>
  <si>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</si>
  <si>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</si>
  <si>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</si>
  <si>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</si>
  <si>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</si>
  <si>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</si>
  <si>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</si>
  <si>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</si>
  <si>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</si>
  <si>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</si>
  <si>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</si>
  <si>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</si>
  <si>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</si>
  <si>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</si>
  <si>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</si>
  <si>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</si>
  <si>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</si>
  <si>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</si>
  <si>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</si>
  <si>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</si>
  <si>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</si>
  <si>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</si>
  <si>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</si>
  <si>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</si>
  <si>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</si>
  <si>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</si>
  <si>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</si>
  <si>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</si>
  <si>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</si>
  <si>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</si>
  <si>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</si>
  <si>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</si>
  <si>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</si>
  <si>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</si>
  <si>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</si>
  <si>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</si>
  <si>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</si>
  <si>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</si>
  <si>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</si>
  <si>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</si>
  <si>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</si>
  <si>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</si>
  <si>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</si>
  <si>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</si>
  <si>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</si>
  <si>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</si>
  <si>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</si>
  <si>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</si>
  <si>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</si>
  <si>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</si>
  <si>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</si>
  <si>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</si>
  <si>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</si>
  <si>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</si>
  <si>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</si>
  <si>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</si>
  <si>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</si>
  <si>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</si>
  <si>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</si>
  <si>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</si>
  <si>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</si>
  <si>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</si>
  <si>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</si>
  <si>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</si>
  <si>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</si>
  <si>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</si>
  <si>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</si>
  <si>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</si>
  <si>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</si>
  <si>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</si>
  <si>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</si>
  <si>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</si>
  <si>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</si>
  <si>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</si>
  <si>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</si>
  <si>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</si>
  <si>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</si>
  <si>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</si>
  <si>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</si>
  <si>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</si>
  <si>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</si>
  <si>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</si>
  <si>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</si>
  <si>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</si>
  <si>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</si>
  <si>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</si>
  <si>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</si>
  <si>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</si>
  <si>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</si>
  <si>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</si>
  <si>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</si>
  <si>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</si>
  <si>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</si>
  <si>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</si>
  <si>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</si>
  <si>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</si>
  <si>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</si>
  <si>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</si>
  <si>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</si>
  <si>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</si>
  <si>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</si>
  <si>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</si>
  <si>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</si>
  <si>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</si>
  <si>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</si>
  <si>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</si>
  <si>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</si>
  <si>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</si>
  <si>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</si>
  <si>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</si>
  <si>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</si>
  <si>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</si>
  <si>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</si>
  <si>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</si>
  <si>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</si>
  <si>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</si>
  <si>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</si>
  <si>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</si>
  <si>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</si>
  <si>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</si>
  <si>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</si>
  <si>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</si>
  <si>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</si>
  <si>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</si>
  <si>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</si>
  <si>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</si>
  <si>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</si>
  <si>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</si>
  <si>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</si>
  <si>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</si>
  <si>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</si>
  <si>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</si>
  <si>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</si>
  <si>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</si>
  <si>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</si>
  <si>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</si>
  <si>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</si>
  <si>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</si>
  <si>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</si>
  <si>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</si>
  <si>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</si>
  <si>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</si>
  <si>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</si>
  <si>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</si>
  <si>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</si>
  <si>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</si>
  <si>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</si>
  <si>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</si>
  <si>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</si>
  <si>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</si>
  <si>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</si>
  <si>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</si>
  <si>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</si>
  <si>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</si>
  <si>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</si>
  <si>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</si>
  <si>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</si>
  <si>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</si>
  <si>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</si>
  <si>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</si>
  <si>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</si>
  <si>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</si>
  <si>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</si>
  <si>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</si>
  <si>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</si>
  <si>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</si>
  <si>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</si>
  <si>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</si>
  <si>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</si>
  <si>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</si>
  <si>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</si>
  <si>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</si>
  <si>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</si>
  <si>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</si>
  <si>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</si>
  <si>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</si>
  <si>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</si>
  <si>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</si>
  <si>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</si>
  <si>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</si>
  <si>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</si>
  <si>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</si>
  <si>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</si>
  <si>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</si>
  <si>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</si>
  <si>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</si>
  <si>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</si>
  <si>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</si>
  <si>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</si>
  <si>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</si>
  <si>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</si>
  <si>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</si>
  <si>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</si>
  <si>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</si>
  <si>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</si>
  <si>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</si>
  <si>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</si>
  <si>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</si>
  <si>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</si>
  <si>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</si>
  <si>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</si>
  <si>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</si>
  <si>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</si>
  <si>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</si>
  <si>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</si>
  <si>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</si>
  <si>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</si>
  <si>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</si>
  <si>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</si>
  <si>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</si>
  <si>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</si>
  <si>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</si>
  <si>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</si>
  <si>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</si>
  <si>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</si>
  <si>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</si>
  <si>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</si>
  <si>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</si>
  <si>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</si>
  <si>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</si>
  <si>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</si>
  <si>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</si>
  <si>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</si>
  <si>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</si>
  <si>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</si>
  <si>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</si>
  <si>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</si>
  <si>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</si>
  <si>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</si>
  <si>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</si>
  <si>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</si>
  <si>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</si>
  <si>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</si>
  <si>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</si>
  <si>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</si>
  <si>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</si>
  <si>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</si>
  <si>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</si>
  <si>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</si>
  <si>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</si>
  <si>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</si>
  <si>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</si>
  <si>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</si>
  <si>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</si>
  <si>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</si>
  <si>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</si>
  <si>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</si>
  <si>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</si>
  <si>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</si>
  <si>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</si>
  <si>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</si>
  <si>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</si>
  <si>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</si>
  <si>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</si>
  <si>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</si>
  <si>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</si>
  <si>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</si>
  <si>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</si>
  <si>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</si>
  <si>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</si>
  <si>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</si>
  <si>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</si>
  <si>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</si>
  <si>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</si>
  <si>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</si>
  <si>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</si>
  <si>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</si>
  <si>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</si>
  <si>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</si>
  <si>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</si>
  <si>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</si>
  <si>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</si>
  <si>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</si>
  <si>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</si>
  <si>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</si>
  <si>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</si>
  <si>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</si>
  <si>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</si>
  <si>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</si>
  <si>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</si>
  <si>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</si>
  <si>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</si>
  <si>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</si>
  <si>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</si>
  <si>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</si>
  <si>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</si>
  <si>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</si>
  <si>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</si>
  <si>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</si>
  <si>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</si>
  <si>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</si>
  <si>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</si>
  <si>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</si>
  <si>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</si>
  <si>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</si>
  <si>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</si>
  <si>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</si>
  <si>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</si>
  <si>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</si>
  <si>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</si>
  <si>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</si>
  <si>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</si>
  <si>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</si>
  <si>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</si>
  <si>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</si>
  <si>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</si>
  <si>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</si>
  <si>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</si>
  <si>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</si>
  <si>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</si>
  <si>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</si>
  <si>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</si>
  <si>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</si>
  <si>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</si>
  <si>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</si>
  <si>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</si>
  <si>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</si>
  <si>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</si>
  <si>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</si>
  <si>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</si>
  <si>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</si>
  <si>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</si>
  <si>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</si>
  <si>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</si>
  <si>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</si>
  <si>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</si>
  <si>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</si>
  <si>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</si>
  <si>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</si>
  <si>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</si>
  <si>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</si>
  <si>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</si>
  <si>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</si>
  <si>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</si>
  <si>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</si>
  <si>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</si>
  <si>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</si>
  <si>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</si>
  <si>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</si>
  <si>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</si>
  <si>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</si>
  <si>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</si>
  <si>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</si>
  <si>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</si>
  <si>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</si>
  <si>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</si>
  <si>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</si>
  <si>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</si>
  <si>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</si>
  <si>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</si>
  <si>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</si>
  <si>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</si>
  <si>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</si>
  <si>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</si>
  <si>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</si>
  <si>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</si>
  <si>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</si>
  <si>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</si>
  <si>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</si>
  <si>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</si>
  <si>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</si>
  <si>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</si>
  <si>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</si>
  <si>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</si>
  <si>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</si>
  <si>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</si>
  <si>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</si>
  <si>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</si>
  <si>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</si>
  <si>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</si>
  <si>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</si>
  <si>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</si>
  <si>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</si>
  <si>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</si>
  <si>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</si>
  <si>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</si>
  <si>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</si>
  <si>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</si>
  <si>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</si>
  <si>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</si>
  <si>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</si>
  <si>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</si>
  <si>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</si>
  <si>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</si>
  <si>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</si>
  <si>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</si>
  <si>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</si>
  <si>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</si>
  <si>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</si>
  <si>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</si>
  <si>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</si>
  <si>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</si>
  <si>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</si>
  <si>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</si>
  <si>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</si>
  <si>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</si>
  <si>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</si>
  <si>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</si>
  <si>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</si>
  <si>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</si>
  <si>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</si>
  <si>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</si>
  <si>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</si>
  <si>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</si>
  <si>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</si>
  <si>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</si>
  <si>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</si>
  <si>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</si>
  <si>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</si>
  <si>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</si>
  <si>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</si>
  <si>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</si>
  <si>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</si>
  <si>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</si>
  <si>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</si>
  <si>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</si>
  <si>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</si>
  <si>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</si>
  <si>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</si>
  <si>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</si>
  <si>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</si>
  <si>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</si>
  <si>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</si>
  <si>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</si>
  <si>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</si>
  <si>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</si>
  <si>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</si>
  <si>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</si>
  <si>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</si>
  <si>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</si>
  <si>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</si>
  <si>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</si>
  <si>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</si>
  <si>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</si>
  <si>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</si>
  <si>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</si>
  <si>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</si>
  <si>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</si>
  <si>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</si>
  <si>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</si>
  <si>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</si>
  <si>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</si>
  <si>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</si>
  <si>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</si>
  <si>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</si>
  <si>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</si>
  <si>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</si>
  <si>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</si>
  <si>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</si>
  <si>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</si>
  <si>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</si>
  <si>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</si>
  <si>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</si>
  <si>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</si>
  <si>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</si>
  <si>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</si>
  <si>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</si>
  <si>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</si>
  <si>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</si>
  <si>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</si>
  <si>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</si>
  <si>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</si>
  <si>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</si>
  <si>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</si>
  <si>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</si>
  <si>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</si>
  <si>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</si>
  <si>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</si>
  <si>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</si>
  <si>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</si>
  <si>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</si>
  <si>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</si>
  <si>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</si>
  <si>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</si>
  <si>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</si>
  <si>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</si>
  <si>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</si>
  <si>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</si>
  <si>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</si>
  <si>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</si>
  <si>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</si>
  <si>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</si>
  <si>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</si>
  <si>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</si>
  <si>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</si>
  <si>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</si>
  <si>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</si>
  <si>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</si>
  <si>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</si>
  <si>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</si>
  <si>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</si>
  <si>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</si>
  <si>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</si>
  <si>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</si>
  <si>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</si>
  <si>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</si>
  <si>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</si>
  <si>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</si>
  <si>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</si>
  <si>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</si>
  <si>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</si>
  <si>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</si>
  <si>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</si>
  <si>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</si>
  <si>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</si>
  <si>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</si>
  <si>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</si>
  <si>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</si>
  <si>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</si>
  <si>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</si>
  <si>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</si>
  <si>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</si>
  <si>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</si>
  <si>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</si>
  <si>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</si>
  <si>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</si>
  <si>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</si>
  <si>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</si>
  <si>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</si>
  <si>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</si>
  <si>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</si>
  <si>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</si>
  <si>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</si>
  <si>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</si>
  <si>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</si>
  <si>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</si>
  <si>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</si>
  <si>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</si>
  <si>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</si>
  <si>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</si>
  <si>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</si>
  <si>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</si>
  <si>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</si>
  <si>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</si>
  <si>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</si>
  <si>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</si>
  <si>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</si>
  <si>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</si>
  <si>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</si>
  <si>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</si>
  <si>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</si>
  <si>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</si>
  <si>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</si>
  <si>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</si>
  <si>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</si>
  <si>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</si>
  <si>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</si>
  <si>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</si>
  <si>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</si>
  <si>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</si>
  <si>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</si>
  <si>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</si>
  <si>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</si>
  <si>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</si>
  <si>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</si>
  <si>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</si>
  <si>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</si>
  <si>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</si>
  <si>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</si>
  <si>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</si>
  <si>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</si>
  <si>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</si>
  <si>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</si>
  <si>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</si>
  <si>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</si>
  <si>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</si>
  <si>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</si>
  <si>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</si>
  <si>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</si>
  <si>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</si>
  <si>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</si>
  <si>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</si>
  <si>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</si>
  <si>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</si>
  <si>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</si>
  <si>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</si>
  <si>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</si>
  <si>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</si>
  <si>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</si>
  <si>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</si>
  <si>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</si>
  <si>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</si>
  <si>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</si>
  <si>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</si>
  <si>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</si>
  <si>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</si>
  <si>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</si>
  <si>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</si>
  <si>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</si>
  <si>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</si>
  <si>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</si>
  <si>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</si>
  <si>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</si>
  <si>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</si>
  <si>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</si>
  <si>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</si>
  <si>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</si>
  <si>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</si>
  <si>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</si>
  <si>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</si>
  <si>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</si>
  <si>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</si>
  <si>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</si>
  <si>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</si>
  <si>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</si>
  <si>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</si>
  <si>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</si>
  <si>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</si>
  <si>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</si>
  <si>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</si>
  <si>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</si>
  <si>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</si>
  <si>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</si>
  <si>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</si>
  <si>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</si>
  <si>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</si>
  <si>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</si>
  <si>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</si>
  <si>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</si>
  <si>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</si>
  <si>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</si>
  <si>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</si>
  <si>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</si>
  <si>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</si>
  <si>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</si>
  <si>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</si>
  <si>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</si>
  <si>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</si>
  <si>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</si>
  <si>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</si>
  <si>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</si>
  <si>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</si>
  <si>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</si>
  <si>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</si>
  <si>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</si>
  <si>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</si>
  <si>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</si>
  <si>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</si>
  <si>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</si>
  <si>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</si>
  <si>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</si>
  <si>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</si>
  <si>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</si>
  <si>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</si>
  <si>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</si>
  <si>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</si>
  <si>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</si>
  <si>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</si>
  <si>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</si>
  <si>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</si>
  <si>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</si>
  <si>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</si>
  <si>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</si>
  <si>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</si>
  <si>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</si>
  <si>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</si>
  <si>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</si>
  <si>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</si>
  <si>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</si>
  <si>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</si>
  <si>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</si>
  <si>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</si>
  <si>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</si>
  <si>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</si>
  <si>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</si>
  <si>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</si>
  <si>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</si>
  <si>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</si>
  <si>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</si>
  <si>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</si>
  <si>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</si>
  <si>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</si>
  <si>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</si>
  <si>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</si>
  <si>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</si>
  <si>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</si>
  <si>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</si>
  <si>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</si>
  <si>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</si>
  <si>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</si>
  <si>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</si>
  <si>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</si>
  <si>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</si>
  <si>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</si>
  <si>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</si>
  <si>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</si>
  <si>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</si>
  <si>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</si>
  <si>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</si>
  <si>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</si>
  <si>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</si>
  <si>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</si>
  <si>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</si>
  <si>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</si>
  <si>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</si>
  <si>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</si>
  <si>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</si>
  <si>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</si>
  <si>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</si>
  <si>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</si>
  <si>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</si>
  <si>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</si>
  <si>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</si>
  <si>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</si>
  <si>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</si>
  <si>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</si>
  <si>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</si>
  <si>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</si>
  <si>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</si>
  <si>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</si>
  <si>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</si>
  <si>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</si>
  <si>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</si>
  <si>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</si>
  <si>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</si>
  <si>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</si>
  <si>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</si>
  <si>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</si>
  <si>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</si>
  <si>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</si>
  <si>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</si>
  <si>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</si>
  <si>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</si>
  <si>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</si>
  <si>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</si>
  <si>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</si>
  <si>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</si>
  <si>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</si>
  <si>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</si>
  <si>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</si>
  <si>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</si>
  <si>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</si>
  <si>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</si>
  <si>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</si>
  <si>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</si>
  <si>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</si>
  <si>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</si>
  <si>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</si>
  <si>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</si>
  <si>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</si>
  <si>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</si>
  <si>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</si>
  <si>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</si>
  <si>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</si>
  <si>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</si>
  <si>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</si>
  <si>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</si>
  <si>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</si>
  <si>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</si>
  <si>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</si>
  <si>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</si>
  <si>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</si>
  <si>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</si>
  <si>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</si>
  <si>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</si>
  <si>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</si>
  <si>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</si>
  <si>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</si>
  <si>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</si>
  <si>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</si>
  <si>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</si>
  <si>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</si>
  <si>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</si>
  <si>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</si>
  <si>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</si>
  <si>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</si>
  <si>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</si>
  <si>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</si>
  <si>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</si>
  <si>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</si>
  <si>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</si>
  <si>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</si>
  <si>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</si>
  <si>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</si>
  <si>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</si>
  <si>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</si>
  <si>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</si>
  <si>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</si>
  <si>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</si>
  <si>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</si>
  <si>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</si>
  <si>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</si>
  <si>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</si>
  <si>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</si>
  <si>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</si>
  <si>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</si>
  <si>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</si>
  <si>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</si>
  <si>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</si>
  <si>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</si>
  <si>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</si>
  <si>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</si>
  <si>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</si>
  <si>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</si>
  <si>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</si>
  <si>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</si>
  <si>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</si>
  <si>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</si>
  <si>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</si>
  <si>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</si>
  <si>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</si>
  <si>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</si>
  <si>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</si>
  <si>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</si>
  <si>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</si>
  <si>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</si>
  <si>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</si>
  <si>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</si>
  <si>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</si>
  <si>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</si>
  <si>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</si>
  <si>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</si>
  <si>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</si>
  <si>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</si>
  <si>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</si>
  <si>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</si>
  <si>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</si>
  <si>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</si>
  <si>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</si>
  <si>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</si>
  <si>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</si>
  <si>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</si>
  <si>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</si>
  <si>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</si>
  <si>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</si>
  <si>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</si>
  <si>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</si>
  <si>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</si>
  <si>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</si>
  <si>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</si>
  <si>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</si>
  <si>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</si>
  <si>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</si>
  <si>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</si>
  <si>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</si>
  <si>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</si>
  <si>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</si>
  <si>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</si>
  <si>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</si>
  <si>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</si>
  <si>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</si>
  <si>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</si>
  <si>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</si>
  <si>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</si>
  <si>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</si>
  <si>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</si>
  <si>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</si>
  <si>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</si>
  <si>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</si>
  <si>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</si>
  <si>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</si>
  <si>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</si>
  <si>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</si>
  <si>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</si>
  <si>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</si>
  <si>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</si>
  <si>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</si>
  <si>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</si>
  <si>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</si>
  <si>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</si>
  <si>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</si>
  <si>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</si>
  <si>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</si>
  <si>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</si>
  <si>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</si>
  <si>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</si>
  <si>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</si>
  <si>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</si>
  <si>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</si>
  <si>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</si>
  <si>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</si>
  <si>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</si>
  <si>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</si>
  <si>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</si>
  <si>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</si>
  <si>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</si>
  <si>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</si>
  <si>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</si>
  <si>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</si>
  <si>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</si>
  <si>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</si>
  <si>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</si>
  <si>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</si>
  <si>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</si>
  <si>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</si>
  <si>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</si>
  <si>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</si>
  <si>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</si>
  <si>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</si>
  <si>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</si>
  <si>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</si>
  <si>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</si>
  <si>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</si>
  <si>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</si>
  <si>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</si>
  <si>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</si>
  <si>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</si>
  <si>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</si>
  <si>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</si>
  <si>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</si>
  <si>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</si>
  <si>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</si>
  <si>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</si>
  <si>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</si>
  <si>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</si>
  <si>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</si>
  <si>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</si>
  <si>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</si>
  <si>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</si>
  <si>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</si>
  <si>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</si>
  <si>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</si>
  <si>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</si>
  <si>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</si>
  <si>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</si>
  <si>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</si>
  <si>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</si>
  <si>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</si>
  <si>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</si>
  <si>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</si>
  <si>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</si>
  <si>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</si>
  <si>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</si>
  <si>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</si>
  <si>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</si>
  <si>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</si>
  <si>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</si>
  <si>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</si>
  <si>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</si>
  <si>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</si>
  <si>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</si>
  <si>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</si>
  <si>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</si>
  <si>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</si>
  <si>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</si>
  <si>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</si>
  <si>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</si>
  <si>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</si>
  <si>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</si>
  <si>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</si>
  <si>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</si>
  <si>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</si>
  <si>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</si>
  <si>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</si>
  <si>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</si>
  <si>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</si>
  <si>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</si>
  <si>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</si>
  <si>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</si>
  <si>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</si>
  <si>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</si>
  <si>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</si>
  <si>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</si>
  <si>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</si>
  <si>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</si>
  <si>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</si>
  <si>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</si>
  <si>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</si>
  <si>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</si>
  <si>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</si>
  <si>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</si>
  <si>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</si>
  <si>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</si>
  <si>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</si>
  <si>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</si>
  <si>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</si>
  <si>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</si>
  <si>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</si>
  <si>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</si>
  <si>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</si>
  <si>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</si>
  <si>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</si>
  <si>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</si>
  <si>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</si>
  <si>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</si>
  <si>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</si>
  <si>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</si>
  <si>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</si>
  <si>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</si>
  <si>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</si>
  <si>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</si>
  <si>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</si>
  <si>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</si>
  <si>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</si>
  <si>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</si>
  <si>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</si>
  <si>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</si>
  <si>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</si>
  <si>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</si>
  <si>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</si>
  <si>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</si>
  <si>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</si>
  <si>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</si>
  <si>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</si>
  <si>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</si>
  <si>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</si>
  <si>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</si>
  <si>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</si>
  <si>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</si>
  <si>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</si>
  <si>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</si>
  <si>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</si>
  <si>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</si>
  <si>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</si>
  <si>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</si>
  <si>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</si>
  <si>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</si>
  <si>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</si>
  <si>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</si>
  <si>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</si>
  <si>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</si>
  <si>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</si>
  <si>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</si>
  <si>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</si>
  <si>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</si>
  <si>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</si>
  <si>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</si>
  <si>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</si>
  <si>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</si>
  <si>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</si>
  <si>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</si>
  <si>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</si>
  <si>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</si>
  <si>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</si>
  <si>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</si>
  <si>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</si>
  <si>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</si>
  <si>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</si>
  <si>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</si>
  <si>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</si>
  <si>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</si>
  <si>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</si>
  <si>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</si>
  <si>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</si>
  <si>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</si>
  <si>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</si>
  <si>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</si>
  <si>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</si>
  <si>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</si>
  <si>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</si>
  <si>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</si>
  <si>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</si>
  <si>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</si>
  <si>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</si>
  <si>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</si>
  <si>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</si>
  <si>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</si>
  <si>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</si>
  <si>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</si>
  <si>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</si>
  <si>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</si>
  <si>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</si>
  <si>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</si>
  <si>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</si>
  <si>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</si>
  <si>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</si>
  <si>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</si>
  <si>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</si>
  <si>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</si>
  <si>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</si>
  <si>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</si>
  <si>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</si>
  <si>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</si>
  <si>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</si>
  <si>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</si>
  <si>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</si>
  <si>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</si>
  <si>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</si>
  <si>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</si>
  <si>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</si>
  <si>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</si>
  <si>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</si>
  <si>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</si>
  <si>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</si>
  <si>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</si>
  <si>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</si>
  <si>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</si>
  <si>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</si>
  <si>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</si>
  <si>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</si>
  <si>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</si>
  <si>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</si>
  <si>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</si>
  <si>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</si>
  <si>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</si>
  <si>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</si>
  <si>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</si>
  <si>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</si>
  <si>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</si>
  <si>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</si>
  <si>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</si>
  <si>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</si>
  <si>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</si>
  <si>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</si>
  <si>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</si>
  <si>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</si>
  <si>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</si>
  <si>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</si>
  <si>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</si>
  <si>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</si>
  <si>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</si>
  <si>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</si>
  <si>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</si>
  <si>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</si>
  <si>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</si>
  <si>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</si>
  <si>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</si>
  <si>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</si>
  <si>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</si>
  <si>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</si>
  <si>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</si>
  <si>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</si>
  <si>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</si>
  <si>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</si>
  <si>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</si>
  <si>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</si>
  <si>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</si>
  <si>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</si>
  <si>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</si>
  <si>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</si>
  <si>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</si>
  <si>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</si>
  <si>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</si>
  <si>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</si>
  <si>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</si>
  <si>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</si>
  <si>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</si>
  <si>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</si>
  <si>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</si>
  <si>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</si>
  <si>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</si>
  <si>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</si>
  <si>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</si>
  <si>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</si>
  <si>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</si>
  <si>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</si>
  <si>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</si>
  <si>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</si>
  <si>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</si>
  <si>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</si>
  <si>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</si>
  <si>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</si>
  <si>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</si>
  <si>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</si>
  <si>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</si>
  <si>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</si>
  <si>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</si>
  <si>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</si>
  <si>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</si>
  <si>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</si>
  <si>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</si>
  <si>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</si>
  <si>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</si>
  <si>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</si>
  <si>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</si>
  <si>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</si>
  <si>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</si>
  <si>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</si>
  <si>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</si>
  <si>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</si>
  <si>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</si>
  <si>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</si>
  <si>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</si>
  <si>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</si>
  <si>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</si>
  <si>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</si>
  <si>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</si>
  <si>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</si>
  <si>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</si>
  <si>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</si>
  <si>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</si>
  <si>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</si>
  <si>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</si>
  <si>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</si>
  <si>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</si>
  <si>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</si>
  <si>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</si>
  <si>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</si>
  <si>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</si>
  <si>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</si>
  <si>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</si>
  <si>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</si>
  <si>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</si>
  <si>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</si>
  <si>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</si>
  <si>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</si>
  <si>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</si>
  <si>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</si>
  <si>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</si>
  <si>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</si>
  <si>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</si>
  <si>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</si>
  <si>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</si>
  <si>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</si>
  <si>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</si>
  <si>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</si>
  <si>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</si>
  <si>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</si>
  <si>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</si>
  <si>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</si>
  <si>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</si>
  <si>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</si>
  <si>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</si>
  <si>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</si>
  <si>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</si>
  <si>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</si>
  <si>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</si>
  <si>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</si>
  <si>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</si>
  <si>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</si>
  <si>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</si>
  <si>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</si>
  <si>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</si>
  <si>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</si>
  <si>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</si>
  <si>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</si>
  <si>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</si>
  <si>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</si>
  <si>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</si>
  <si>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</si>
  <si>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</si>
  <si>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</si>
  <si>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</si>
  <si>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</si>
  <si>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</si>
  <si>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</si>
  <si>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</si>
  <si>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</si>
  <si>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</si>
  <si>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</si>
  <si>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</si>
  <si>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</si>
  <si>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</si>
  <si>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</si>
  <si>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</si>
  <si>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</si>
  <si>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</si>
  <si>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</si>
  <si>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</si>
  <si>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</si>
  <si>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</si>
  <si>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</si>
  <si>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</si>
  <si>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</si>
  <si>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</si>
  <si>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</si>
  <si>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</si>
  <si>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</si>
  <si>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</si>
  <si>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</si>
  <si>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</si>
  <si>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</si>
  <si>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</si>
  <si>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</si>
  <si>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</si>
  <si>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</si>
  <si>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</si>
  <si>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</si>
  <si>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</si>
  <si>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</si>
  <si>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</si>
  <si>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</si>
  <si>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</si>
  <si>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</si>
  <si>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</si>
  <si>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</si>
  <si>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</si>
  <si>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</si>
  <si>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</si>
  <si>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</si>
  <si>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</si>
  <si>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</si>
  <si>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</si>
  <si>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</si>
  <si>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</si>
  <si>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</si>
  <si>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</si>
  <si>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</si>
  <si>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</si>
  <si>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</si>
  <si>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</si>
  <si>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</si>
  <si>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</si>
  <si>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</si>
  <si>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</si>
  <si>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</si>
  <si>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</si>
  <si>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</si>
  <si>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</si>
  <si>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</si>
  <si>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</si>
  <si>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</si>
  <si>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</si>
  <si>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</si>
  <si>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</si>
  <si>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</si>
  <si>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</si>
  <si>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</si>
  <si>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</si>
  <si>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</si>
  <si>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</si>
  <si>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</si>
  <si>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</si>
  <si>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</si>
  <si>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</si>
  <si>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</si>
  <si>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</si>
  <si>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</si>
  <si>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</si>
  <si>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</si>
  <si>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</si>
  <si>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</si>
  <si>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</si>
  <si>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</si>
  <si>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</si>
  <si>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</si>
  <si>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</si>
  <si>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</si>
  <si>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</si>
  <si>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</si>
  <si>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</si>
  <si>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</si>
  <si>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</si>
  <si>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</si>
  <si>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</si>
  <si>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</si>
  <si>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</si>
  <si>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</si>
  <si>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</si>
  <si>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</si>
  <si>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</si>
  <si>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</si>
  <si>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</si>
  <si>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</si>
  <si>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</si>
  <si>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</si>
  <si>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</si>
  <si>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</si>
  <si>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</si>
  <si>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</si>
  <si>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</si>
  <si>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</si>
  <si>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</si>
  <si>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</si>
  <si>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</si>
  <si>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</si>
  <si>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</si>
  <si>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</si>
  <si>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</si>
  <si>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</si>
  <si>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</si>
  <si>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</si>
  <si>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</si>
  <si>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</si>
  <si>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</si>
  <si>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</si>
  <si>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</si>
  <si>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</si>
  <si>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</si>
  <si>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</si>
  <si>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</si>
  <si>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</si>
  <si>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</si>
  <si>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</si>
  <si>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</si>
  <si>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</si>
  <si>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</si>
  <si>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</si>
  <si>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</si>
  <si>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</si>
  <si>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</si>
  <si>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</si>
  <si>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</si>
  <si>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</si>
  <si>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</si>
  <si>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</si>
  <si>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</si>
  <si>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</si>
  <si>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</si>
  <si>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</si>
  <si>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</si>
  <si>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</si>
  <si>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</si>
  <si>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</si>
  <si>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</si>
  <si>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</si>
  <si>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</si>
  <si>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</si>
  <si>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</si>
  <si>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</si>
  <si>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</si>
  <si>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</si>
  <si>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</si>
  <si>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</si>
  <si>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</si>
  <si>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</si>
  <si>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</si>
  <si>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</si>
  <si>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</si>
  <si>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</si>
  <si>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</si>
  <si>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</si>
  <si>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</si>
  <si>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</si>
  <si>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</si>
  <si>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</si>
  <si>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</si>
  <si>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</si>
  <si>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</si>
  <si>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</si>
  <si>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</si>
  <si>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</si>
  <si>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</si>
  <si>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</si>
  <si>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</si>
  <si>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</si>
  <si>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</si>
  <si>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</si>
  <si>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</si>
  <si>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</si>
  <si>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</si>
  <si>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</si>
  <si>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</si>
  <si>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</si>
  <si>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</si>
  <si>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</si>
  <si>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</si>
  <si>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</si>
  <si>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</si>
  <si>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</si>
  <si>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</si>
  <si>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</si>
  <si>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</si>
  <si>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</si>
  <si>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</si>
  <si>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</si>
  <si>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</si>
  <si>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</si>
  <si>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</si>
  <si>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</si>
  <si>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</si>
  <si>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</si>
  <si>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</si>
  <si>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</si>
  <si>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</si>
  <si>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</si>
  <si>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</si>
  <si>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</si>
  <si>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</si>
  <si>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</si>
  <si>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</si>
  <si>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</si>
  <si>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</si>
  <si>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</si>
  <si>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</si>
  <si>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</si>
  <si>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</si>
  <si>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</si>
  <si>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</si>
  <si>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</si>
  <si>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</si>
  <si>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</si>
  <si>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</si>
  <si>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</si>
  <si>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</si>
  <si>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</si>
  <si>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</si>
  <si>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</si>
  <si>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</si>
  <si>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</si>
  <si>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</si>
  <si>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</si>
  <si>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</si>
  <si>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</si>
  <si>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</si>
  <si>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</si>
  <si>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</si>
  <si>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</si>
  <si>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</si>
  <si>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</si>
  <si>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</si>
  <si>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</si>
  <si>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</si>
  <si>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</si>
  <si>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</si>
  <si>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</si>
  <si>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</si>
  <si>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</si>
  <si>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</si>
  <si>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</si>
  <si>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</si>
  <si>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</si>
  <si>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</si>
  <si>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</si>
  <si>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</si>
  <si>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</si>
  <si>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</si>
  <si>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</si>
  <si>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</si>
  <si>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</si>
  <si>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</si>
  <si>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</si>
  <si>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</si>
  <si>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</si>
  <si>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</si>
  <si>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</si>
  <si>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</si>
  <si>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</si>
  <si>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</si>
  <si>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</si>
  <si>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</si>
  <si>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</si>
  <si>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</si>
  <si>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</si>
  <si>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</si>
  <si>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</si>
  <si>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</si>
  <si>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</si>
  <si>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</si>
  <si>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</si>
  <si>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</si>
  <si>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</si>
  <si>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</si>
  <si>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</si>
  <si>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</si>
  <si>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</si>
  <si>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</si>
  <si>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</si>
  <si>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</si>
  <si>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</si>
  <si>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</si>
  <si>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</si>
  <si>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</si>
  <si>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</si>
  <si>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</si>
  <si>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</si>
  <si>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</si>
  <si>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</si>
  <si>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</si>
  <si>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</si>
  <si>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</si>
  <si>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</si>
  <si>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</si>
  <si>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</si>
  <si>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</si>
  <si>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</si>
  <si>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</si>
  <si>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</si>
  <si>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</si>
  <si>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</si>
  <si>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</si>
  <si>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</si>
  <si>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</si>
  <si>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</si>
  <si>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</si>
  <si>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</si>
  <si>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</si>
  <si>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</si>
  <si>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</si>
  <si>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</si>
  <si>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</si>
  <si>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</si>
  <si>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</si>
  <si>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</si>
  <si>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</si>
  <si>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</si>
  <si>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</si>
  <si>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</si>
  <si>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</si>
  <si>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</si>
  <si>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</si>
  <si>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</si>
  <si>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</si>
  <si>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</si>
  <si>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</si>
  <si>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</si>
  <si>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</si>
  <si>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</si>
  <si>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</si>
  <si>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</si>
  <si>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</si>
  <si>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</si>
  <si>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</si>
  <si>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</si>
  <si>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</si>
  <si>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</si>
  <si>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</si>
  <si>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</si>
  <si>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</si>
  <si>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</si>
  <si>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</si>
  <si>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</si>
  <si>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</si>
  <si>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</si>
  <si>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</si>
  <si>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</si>
  <si>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</si>
  <si>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</si>
  <si>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</si>
  <si>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</si>
  <si>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</si>
  <si>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</si>
  <si>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</si>
  <si>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</si>
  <si>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</si>
  <si>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</si>
  <si>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</si>
  <si>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</si>
  <si>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</si>
  <si>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</si>
  <si>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</si>
  <si>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</si>
  <si>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</si>
  <si>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</si>
  <si>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</si>
  <si>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</si>
  <si>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</si>
  <si>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</si>
  <si>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</si>
  <si>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</si>
  <si>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</si>
  <si>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</si>
  <si>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</si>
  <si>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</si>
  <si>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</si>
  <si>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</si>
  <si>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</si>
  <si>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</si>
  <si>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</si>
  <si>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</si>
  <si>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</si>
  <si>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</si>
  <si>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</si>
  <si>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</si>
  <si>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</si>
  <si>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</si>
  <si>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</si>
  <si>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</si>
  <si>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</si>
  <si>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</si>
  <si>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</si>
  <si>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</si>
  <si>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</si>
  <si>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</si>
  <si>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</si>
  <si>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</si>
  <si>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</si>
  <si>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</si>
  <si>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</si>
  <si>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</si>
  <si>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</si>
  <si>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</si>
  <si>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</si>
  <si>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</si>
  <si>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</si>
  <si>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</si>
  <si>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</si>
  <si>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</si>
  <si>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</si>
  <si>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</si>
  <si>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</si>
  <si>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</si>
  <si>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</si>
  <si>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</si>
  <si>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</si>
  <si>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</si>
  <si>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</si>
  <si>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</si>
  <si>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</si>
  <si>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</si>
  <si>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</si>
  <si>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</si>
  <si>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</si>
  <si>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</si>
  <si>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</si>
  <si>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</si>
  <si>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</si>
  <si>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</si>
  <si>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</si>
  <si>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</si>
  <si>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</si>
  <si>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</si>
  <si>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</si>
  <si>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</si>
  <si>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</si>
  <si>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</si>
  <si>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</si>
  <si>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</si>
  <si>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</si>
  <si>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</si>
  <si>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</si>
  <si>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</si>
  <si>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</si>
  <si>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</si>
  <si>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</si>
  <si>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</si>
  <si>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</si>
  <si>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</si>
  <si>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</si>
  <si>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</si>
  <si>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</si>
  <si>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</si>
  <si>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</si>
  <si>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</si>
  <si>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</si>
  <si>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</si>
  <si>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</si>
  <si>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</si>
  <si>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</si>
  <si>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</si>
  <si>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</si>
  <si>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</si>
  <si>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</si>
  <si>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</si>
  <si>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</si>
  <si>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</si>
  <si>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</si>
  <si>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</si>
  <si>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</si>
  <si>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</si>
  <si>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</si>
  <si>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</si>
  <si>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</si>
  <si>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</si>
  <si>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</si>
  <si>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</si>
  <si>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</si>
  <si>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</si>
  <si>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</si>
  <si>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</si>
  <si>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</si>
  <si>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</si>
  <si>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</si>
  <si>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</si>
  <si>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</si>
  <si>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</si>
  <si>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</si>
  <si>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</si>
  <si>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</si>
  <si>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</si>
  <si>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</si>
  <si>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</si>
  <si>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</si>
  <si>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</si>
  <si>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</si>
  <si>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</si>
  <si>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</si>
  <si>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</si>
  <si>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</si>
  <si>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</si>
  <si>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</si>
  <si>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</si>
  <si>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</si>
  <si>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</si>
  <si>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</si>
  <si>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</si>
  <si>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</si>
  <si>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</si>
  <si>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</si>
  <si>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</si>
  <si>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</si>
  <si>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</si>
  <si>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</si>
  <si>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</si>
  <si>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</si>
  <si>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</si>
  <si>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</si>
  <si>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</si>
  <si>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</si>
  <si>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</si>
  <si>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</si>
  <si>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</si>
  <si>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</si>
  <si>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</si>
  <si>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</si>
  <si>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</si>
  <si>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</si>
  <si>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</si>
  <si>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</si>
  <si>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</si>
  <si>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</si>
  <si>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</si>
  <si>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</si>
  <si>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</si>
  <si>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</si>
  <si>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</si>
  <si>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</si>
  <si>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</si>
  <si>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</si>
  <si>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</si>
  <si>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</si>
  <si>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</si>
  <si>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</si>
  <si>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</si>
  <si>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</si>
  <si>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</si>
  <si>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</si>
  <si>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</si>
  <si>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</si>
  <si>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</si>
  <si>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</si>
  <si>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</si>
  <si>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</si>
  <si>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</si>
  <si>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</si>
  <si>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</si>
  <si>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</si>
  <si>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</si>
  <si>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</si>
  <si>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</si>
  <si>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</si>
  <si>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</si>
  <si>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</si>
  <si>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</si>
  <si>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</si>
  <si>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</si>
  <si>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</si>
  <si>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</si>
  <si>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</si>
  <si>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</si>
  <si>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</si>
  <si>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</si>
  <si>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</si>
  <si>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</si>
  <si>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</si>
  <si>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</si>
  <si>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</si>
  <si>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</si>
  <si>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</si>
  <si>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</si>
  <si>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</si>
  <si>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</si>
  <si>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</si>
  <si>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</si>
  <si>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</si>
  <si>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</si>
  <si>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</si>
  <si>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</si>
  <si>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</si>
  <si>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</si>
  <si>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</si>
  <si>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</si>
  <si>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</si>
  <si>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</si>
  <si>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</si>
  <si>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</si>
  <si>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</si>
  <si>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</si>
  <si>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</si>
  <si>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</si>
  <si>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</si>
  <si>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</si>
  <si>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</si>
  <si>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</si>
  <si>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</si>
  <si>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</si>
  <si>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</si>
  <si>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</si>
  <si>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</si>
  <si>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</si>
  <si>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</si>
  <si>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</si>
  <si>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</si>
  <si>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</si>
  <si>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</si>
  <si>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</si>
  <si>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</si>
  <si>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</si>
  <si>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</si>
  <si>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</si>
  <si>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</si>
  <si>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</si>
  <si>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</si>
  <si>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</si>
  <si>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</si>
  <si>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</si>
  <si>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</si>
  <si>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</si>
  <si>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</si>
  <si>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</si>
  <si>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</si>
  <si>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</si>
  <si>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</si>
  <si>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</si>
  <si>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</si>
  <si>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</si>
  <si>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</si>
  <si>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</si>
  <si>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</si>
  <si>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</si>
  <si>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</si>
  <si>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</si>
  <si>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</si>
  <si>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</si>
  <si>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</si>
  <si>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</si>
  <si>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</si>
  <si>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</si>
  <si>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</si>
  <si>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</si>
  <si>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</si>
  <si>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</si>
  <si>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</si>
  <si>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</si>
  <si>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</si>
  <si>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</si>
  <si>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</si>
  <si>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</si>
  <si>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</si>
  <si>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</si>
  <si>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</si>
  <si>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</si>
  <si>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</si>
  <si>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</si>
  <si>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</si>
  <si>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</si>
  <si>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</si>
  <si>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</si>
  <si>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</si>
  <si>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</si>
  <si>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</si>
  <si>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</si>
  <si>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</si>
  <si>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</si>
  <si>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</si>
  <si>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</si>
  <si>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</si>
  <si>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</si>
  <si>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</si>
  <si>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</si>
  <si>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</si>
  <si>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</si>
  <si>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</si>
  <si>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</si>
  <si>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</si>
  <si>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</si>
  <si>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</si>
  <si>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</si>
  <si>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</si>
  <si>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</si>
  <si>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</si>
  <si>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</si>
  <si>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</si>
  <si>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</si>
  <si>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</si>
  <si>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</si>
  <si>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</si>
  <si>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</si>
  <si>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</si>
  <si>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</si>
  <si>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</si>
  <si>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</si>
  <si>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</si>
  <si>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</si>
  <si>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</si>
  <si>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</si>
  <si>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</si>
  <si>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</si>
  <si>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</si>
  <si>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</si>
  <si>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</si>
  <si>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</si>
  <si>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</si>
  <si>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</si>
  <si>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</si>
  <si>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</si>
  <si>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</si>
  <si>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</si>
  <si>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</si>
  <si>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</si>
  <si>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</si>
  <si>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</si>
  <si>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</si>
  <si>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</si>
  <si>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</si>
  <si>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</si>
  <si>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</si>
  <si>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</si>
  <si>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</si>
  <si>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</si>
  <si>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</si>
  <si>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</si>
  <si>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</si>
  <si>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</si>
  <si>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</si>
  <si>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</si>
  <si>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</si>
  <si>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</si>
  <si>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</si>
  <si>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</si>
  <si>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</si>
  <si>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</si>
  <si>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</si>
  <si>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</si>
  <si>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</si>
  <si>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</si>
  <si>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</si>
  <si>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</si>
  <si>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</si>
  <si>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</si>
  <si>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</si>
  <si>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</si>
  <si>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</si>
  <si>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</si>
  <si>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</si>
  <si>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</si>
  <si>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</si>
  <si>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</si>
  <si>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</si>
  <si>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</si>
  <si>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</si>
  <si>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</si>
  <si>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</si>
  <si>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</si>
  <si>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</si>
  <si>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</si>
  <si>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</si>
  <si>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</si>
  <si>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</si>
  <si>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</si>
  <si>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</si>
  <si>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</si>
  <si>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</si>
  <si>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</si>
  <si>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</si>
  <si>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</si>
  <si>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</si>
  <si>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</si>
  <si>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</si>
  <si>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</si>
  <si>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</si>
  <si>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</si>
  <si>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</si>
  <si>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</si>
  <si>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</si>
  <si>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</si>
  <si>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</si>
  <si>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</si>
  <si>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</si>
  <si>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</si>
  <si>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</si>
  <si>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</si>
  <si>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</si>
  <si>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</si>
  <si>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</si>
  <si>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</si>
  <si>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</si>
  <si>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</si>
  <si>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</si>
  <si>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</si>
  <si>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</si>
  <si>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</si>
  <si>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</si>
  <si>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</si>
  <si>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</si>
  <si>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</si>
  <si>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</si>
  <si>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</si>
  <si>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</si>
  <si>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</si>
  <si>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</si>
  <si>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</si>
  <si>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</si>
  <si>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</si>
  <si>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</si>
  <si>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</si>
  <si>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</si>
  <si>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</si>
  <si>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</si>
  <si>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</si>
  <si>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</si>
  <si>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</si>
  <si>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</si>
  <si>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</si>
  <si>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</si>
  <si>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</si>
  <si>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</si>
  <si>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</si>
  <si>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</si>
  <si>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</si>
  <si>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</si>
  <si>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</si>
  <si>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</si>
  <si>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</si>
  <si>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</si>
  <si>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</si>
  <si>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</si>
  <si>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</si>
  <si>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</si>
  <si>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</si>
  <si>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</si>
  <si>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</si>
  <si>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</si>
  <si>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</si>
  <si>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</si>
  <si>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</si>
  <si>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</si>
  <si>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</si>
  <si>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</si>
  <si>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</si>
  <si>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</si>
  <si>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</si>
  <si>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</si>
  <si>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</si>
  <si>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</si>
  <si>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</si>
  <si>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</si>
  <si>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</si>
  <si>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</si>
  <si>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</si>
  <si>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</si>
  <si>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</si>
  <si>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</si>
  <si>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</si>
  <si>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</si>
  <si>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</si>
  <si>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</si>
  <si>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</si>
  <si>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</si>
  <si>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</si>
  <si>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</si>
  <si>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</si>
  <si>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</si>
  <si>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</si>
  <si>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</si>
  <si>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</si>
  <si>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</si>
  <si>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</si>
  <si>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</si>
  <si>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</si>
  <si>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</si>
  <si>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</si>
  <si>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</si>
  <si>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</si>
  <si>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</si>
  <si>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</si>
  <si>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</si>
  <si>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</si>
  <si>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</si>
  <si>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</si>
  <si>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</si>
  <si>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</si>
  <si>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</si>
  <si>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</si>
  <si>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</si>
  <si>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</si>
  <si>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</si>
  <si>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</si>
  <si>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</si>
  <si>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</si>
  <si>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</si>
  <si>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</si>
  <si>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</si>
  <si>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</si>
  <si>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</si>
  <si>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</si>
  <si>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</si>
  <si>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</si>
  <si>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</si>
  <si>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</si>
  <si>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</si>
  <si>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</si>
  <si>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</si>
  <si>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</si>
  <si>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</si>
  <si>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</si>
  <si>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</si>
  <si>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</si>
  <si>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</si>
  <si>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</si>
  <si>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</si>
  <si>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</si>
  <si>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</si>
  <si>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</si>
  <si>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</si>
  <si>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</si>
  <si>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</si>
  <si>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</si>
  <si>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</si>
  <si>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</si>
  <si>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</si>
  <si>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</si>
  <si>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</si>
  <si>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</si>
  <si>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</si>
  <si>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</si>
  <si>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</si>
  <si>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</si>
  <si>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</si>
  <si>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</si>
  <si>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</si>
  <si>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</si>
  <si>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</si>
  <si>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</si>
  <si>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</si>
  <si>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</si>
  <si>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</si>
  <si>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</si>
  <si>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</si>
  <si>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</si>
  <si>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</si>
  <si>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</si>
  <si>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</si>
  <si>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</si>
  <si>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</si>
  <si>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</si>
  <si>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</si>
  <si>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</si>
  <si>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</si>
  <si>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</si>
  <si>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</si>
  <si>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</si>
  <si>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</si>
  <si>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</si>
  <si>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</si>
  <si>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</si>
  <si>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</si>
  <si>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</si>
  <si>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</si>
  <si>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</si>
  <si>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</si>
  <si>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</si>
  <si>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</si>
  <si>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</si>
  <si>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</si>
  <si>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</si>
  <si>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</si>
  <si>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</si>
  <si>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</si>
  <si>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</si>
  <si>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</si>
  <si>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</si>
  <si>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</si>
  <si>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</si>
  <si>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</si>
  <si>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</si>
  <si>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</si>
  <si>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</si>
  <si>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</si>
  <si>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</si>
  <si>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</si>
  <si>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</si>
  <si>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</si>
  <si>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</si>
  <si>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</si>
  <si>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</si>
  <si>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</si>
  <si>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</si>
  <si>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</si>
  <si>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</si>
  <si>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</si>
  <si>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</si>
  <si>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</si>
  <si>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</si>
  <si>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</si>
  <si>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</si>
  <si>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</si>
  <si>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</si>
  <si>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</si>
  <si>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</si>
  <si>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</si>
  <si>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</si>
  <si>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</si>
  <si>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</si>
  <si>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</si>
  <si>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</si>
  <si>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</si>
  <si>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</si>
  <si>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</si>
  <si>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</si>
  <si>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</si>
  <si>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</si>
  <si>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</si>
  <si>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</si>
  <si>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</si>
  <si>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</si>
  <si>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</si>
  <si>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</si>
  <si>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</si>
  <si>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</si>
  <si>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</si>
  <si>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</si>
  <si>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</si>
  <si>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</si>
  <si>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</si>
  <si>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</si>
  <si>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</si>
  <si>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</si>
  <si>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</si>
  <si>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</si>
  <si>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</si>
  <si>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</si>
  <si>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</si>
  <si>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</si>
  <si>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</si>
  <si>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</si>
  <si>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</si>
  <si>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</si>
  <si>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</si>
  <si>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</si>
  <si>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</si>
  <si>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</si>
  <si>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</si>
  <si>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</si>
  <si>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</si>
  <si>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</si>
  <si>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</si>
  <si>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</si>
  <si>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</si>
  <si>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</si>
  <si>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</si>
  <si>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</si>
  <si>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</si>
  <si>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</si>
  <si>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</si>
  <si>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</si>
  <si>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</si>
  <si>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</si>
  <si>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</si>
  <si>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</si>
  <si>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</si>
  <si>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</si>
  <si>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</si>
  <si>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</si>
  <si>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</si>
  <si>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</si>
  <si>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</si>
  <si>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</si>
  <si>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</si>
  <si>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</si>
  <si>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</si>
  <si>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</si>
  <si>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</si>
  <si>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</si>
  <si>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</si>
  <si>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</si>
  <si>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</si>
  <si>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</si>
  <si>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</si>
  <si>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</si>
  <si>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</si>
  <si>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</si>
  <si>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</si>
  <si>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</si>
  <si>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</si>
  <si>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</si>
  <si>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</si>
  <si>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</si>
  <si>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</si>
  <si>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</si>
  <si>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</si>
  <si>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</si>
  <si>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</si>
  <si>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</si>
  <si>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</si>
  <si>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</si>
  <si>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</si>
  <si>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</si>
  <si>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</si>
  <si>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</si>
  <si>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</si>
  <si>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</si>
  <si>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</si>
  <si>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</si>
  <si>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</si>
  <si>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</si>
  <si>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</si>
  <si>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</si>
  <si>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</si>
  <si>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</si>
  <si>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</si>
  <si>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</si>
  <si>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</si>
  <si>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</si>
  <si>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</si>
  <si>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</si>
  <si>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</si>
  <si>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</si>
  <si>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</si>
  <si>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</si>
  <si>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</si>
  <si>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</si>
  <si>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</si>
  <si>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</si>
  <si>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</si>
  <si>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</si>
  <si>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</si>
  <si>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</si>
  <si>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</si>
  <si>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</si>
  <si>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</si>
  <si>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</si>
  <si>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</si>
  <si>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</si>
  <si>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</si>
  <si>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</si>
  <si>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</si>
  <si>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</si>
  <si>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</si>
  <si>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</si>
  <si>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</si>
  <si>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</si>
  <si>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</si>
  <si>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</si>
  <si>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</si>
  <si>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</si>
  <si>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</si>
  <si>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</si>
  <si>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</si>
  <si>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</si>
  <si>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</si>
  <si>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</si>
  <si>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</si>
  <si>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</si>
  <si>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</si>
  <si>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</si>
  <si>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</si>
  <si>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</si>
  <si>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</si>
  <si>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</si>
  <si>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</si>
  <si>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</si>
  <si>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</si>
  <si>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</si>
  <si>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</si>
  <si>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</si>
  <si>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</si>
  <si>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</si>
  <si>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</si>
  <si>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</si>
  <si>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</si>
  <si>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</si>
  <si>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</si>
  <si>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</si>
  <si>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</si>
  <si>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</si>
  <si>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</si>
  <si>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</si>
  <si>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</si>
  <si>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</si>
  <si>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</si>
  <si>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</si>
  <si>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</si>
  <si>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</si>
  <si>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</si>
  <si>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</si>
  <si>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</si>
  <si>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</si>
  <si>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</si>
  <si>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</si>
  <si>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</si>
  <si>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</si>
  <si>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</si>
  <si>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</si>
  <si>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</si>
  <si>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</si>
  <si>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</si>
  <si>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</si>
  <si>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</si>
  <si>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</si>
  <si>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</si>
  <si>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</si>
  <si>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</si>
  <si>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</si>
  <si>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</si>
  <si>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</si>
  <si>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</si>
  <si>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</si>
  <si>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</si>
  <si>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</si>
  <si>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</si>
  <si>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</si>
  <si>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</si>
  <si>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</si>
  <si>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</si>
  <si>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</si>
  <si>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</si>
  <si>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</si>
  <si>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</si>
  <si>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</si>
  <si>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</si>
  <si>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</si>
  <si>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</si>
  <si>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</si>
  <si>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</si>
  <si>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</si>
  <si>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</si>
  <si>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</si>
  <si>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</si>
  <si>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</si>
  <si>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</si>
  <si>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</si>
  <si>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</si>
  <si>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</si>
  <si>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</si>
  <si>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</si>
  <si>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</si>
  <si>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</si>
  <si>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</si>
  <si>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</si>
  <si>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</si>
  <si>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</si>
  <si>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</si>
  <si>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</si>
  <si>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</si>
  <si>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</si>
  <si>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</si>
  <si>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</si>
  <si>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</si>
  <si>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</si>
  <si>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</si>
  <si>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</si>
  <si>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</si>
  <si>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</si>
  <si>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</si>
  <si>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</si>
  <si>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</si>
  <si>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</si>
  <si>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</si>
  <si>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</si>
  <si>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</si>
  <si>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</si>
  <si>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</si>
  <si>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</si>
  <si>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</si>
  <si>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</si>
  <si>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</si>
  <si>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</si>
  <si>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</si>
  <si>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</si>
  <si>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</si>
  <si>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</si>
  <si>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</si>
  <si>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</si>
  <si>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</si>
  <si>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</si>
  <si>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</si>
  <si>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</si>
  <si>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</si>
  <si>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</si>
  <si>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</si>
  <si>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</si>
  <si>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</si>
  <si>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</si>
  <si>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</si>
  <si>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</si>
  <si>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</si>
  <si>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</si>
  <si>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</si>
  <si>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</si>
  <si>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</si>
  <si>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</si>
  <si>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</si>
  <si>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</si>
  <si>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</si>
  <si>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</si>
  <si>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</si>
  <si>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</si>
  <si>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</si>
  <si>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</si>
  <si>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</si>
  <si>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</si>
  <si>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</si>
  <si>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</si>
  <si>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</si>
  <si>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</si>
  <si>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</si>
  <si>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</si>
  <si>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</si>
  <si>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</si>
  <si>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</si>
  <si>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</si>
  <si>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</si>
  <si>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</si>
  <si>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</si>
  <si>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</si>
  <si>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</si>
  <si>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</si>
  <si>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</si>
  <si>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</si>
  <si>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</si>
  <si>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</si>
  <si>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</si>
  <si>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</si>
  <si>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</si>
  <si>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</si>
  <si>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</si>
  <si>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</si>
  <si>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</si>
  <si>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</si>
  <si>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</si>
  <si>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</si>
  <si>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</si>
  <si>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</si>
  <si>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</si>
  <si>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</si>
  <si>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</si>
  <si>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</si>
  <si>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</si>
  <si>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</si>
  <si>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</si>
  <si>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</si>
  <si>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</si>
  <si>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</si>
  <si>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</si>
  <si>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</si>
  <si>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</si>
  <si>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</si>
  <si>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</si>
  <si>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</si>
  <si>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</si>
  <si>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</si>
  <si>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</si>
  <si>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</si>
  <si>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</si>
  <si>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</si>
  <si>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</si>
  <si>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</si>
  <si>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</si>
  <si>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</si>
  <si>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</si>
  <si>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</si>
  <si>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</si>
  <si>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</si>
  <si>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</si>
  <si>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</si>
  <si>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</si>
  <si>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</si>
  <si>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</si>
  <si>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</si>
  <si>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</si>
  <si>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</si>
  <si>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</si>
  <si>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</si>
  <si>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</si>
  <si>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</si>
  <si>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</si>
  <si>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</si>
  <si>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</si>
  <si>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</si>
  <si>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</si>
  <si>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</si>
  <si>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</si>
  <si>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</si>
  <si>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</si>
  <si>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</si>
  <si>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</si>
  <si>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</si>
  <si>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</si>
  <si>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</si>
  <si>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</si>
  <si>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</si>
  <si>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</si>
  <si>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</si>
  <si>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</si>
  <si>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</si>
  <si>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</si>
  <si>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</si>
  <si>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</si>
  <si>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</si>
  <si>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</si>
  <si>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</si>
  <si>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</si>
  <si>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</si>
  <si>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</si>
  <si>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</si>
  <si>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</si>
  <si>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</si>
  <si>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</si>
  <si>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</si>
  <si>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</si>
  <si>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</si>
  <si>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</si>
  <si>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</si>
  <si>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</si>
  <si>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</si>
  <si>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</si>
  <si>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PCM-20251101-00001932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</si>
  <si>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</si>
  <si>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</si>
  <si>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</si>
  <si>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</si>
  <si>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</si>
  <si>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</si>
  <si>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</si>
  <si>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</si>
  <si>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</si>
  <si>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</si>
  <si>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</si>
  <si>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</si>
  <si>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</si>
  <si>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</si>
  <si>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</si>
  <si>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</si>
  <si>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</si>
  <si>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</si>
  <si>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</si>
  <si>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</si>
  <si>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</si>
  <si>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</si>
  <si>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</si>
  <si>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</si>
  <si>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</si>
  <si>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</si>
  <si>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</si>
  <si>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</si>
  <si>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</si>
  <si>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</si>
  <si>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</si>
  <si>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</si>
  <si>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</si>
  <si>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</si>
  <si>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</si>
  <si>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</si>
  <si>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</si>
  <si>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</si>
  <si>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</si>
  <si>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</si>
  <si>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</si>
  <si>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</si>
  <si>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</si>
  <si>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</si>
  <si>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</si>
  <si>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</si>
  <si>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</si>
  <si>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</si>
  <si>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</si>
  <si>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</si>
  <si>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</si>
  <si>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</si>
  <si>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</si>
  <si>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</si>
  <si>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</si>
  <si>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</si>
  <si>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</si>
  <si>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</si>
  <si>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</si>
  <si>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</si>
  <si>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</si>
  <si>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</si>
  <si>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</si>
  <si>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</si>
  <si>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</si>
  <si>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</si>
  <si>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</si>
  <si>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</si>
  <si>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</si>
  <si>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</si>
  <si>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</si>
  <si>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</si>
  <si>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</si>
  <si>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</si>
  <si>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</si>
  <si>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</si>
  <si>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</si>
  <si>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</si>
  <si>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</si>
  <si>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</si>
  <si>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</si>
  <si>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</si>
  <si>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</si>
  <si>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</si>
  <si>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</si>
  <si>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</si>
  <si>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</si>
  <si>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PCM-20251101-00001832</t>
  </si>
  <si>
    <t>EM team at site // 2G only up due to load issue // sceco cut in the area and sceco team working to solve the issue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</si>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</sst>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300.09665925925947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11410</v>
      </c>
      <c r="E3" s="134" t="s">
        <v>39021</v>
      </c>
      <c r="F3" s="135">
        <v>45962.994375000002</v>
      </c>
      <c r="G3" s="136">
        <f ca="1">IFERROR(NOW()-F3,"")</f>
        <v>5.0710185183561407E-2</v>
      </c>
      <c r="H3" s="135">
        <v>45962.988819444443</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70"/>
      <c r="E4" s="134"/>
      <c r="F4" s="135"/>
      <c r="G4" s="136">
        <f ca="1">IFERROR(NOW()-F4,"")</f>
        <v>45963.045085185186</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45963.045085185186</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45963.045085185186</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45963.045085185186</v>
      </c>
      <c r="H7" s="135"/>
      <c r="I7" s="133" t="str">
        <f>IFERROR(VLOOKUP(D7,DB!A:F,6,0),"")</f>
        <v/>
      </c>
      <c r="J7" s="133" t="str">
        <f>IFERROR(VLOOKUP(D7,DB!A:G,7,0),"")</f>
        <v/>
      </c>
      <c r="K7" s="137"/>
      <c r="L7" s="138" t="str">
        <f>IFERROR(VLOOKUP(D7,DB!A:I,9,0),"")</f>
        <v/>
      </c>
    </row>
    <row r="8" spans="1:15" ht="15" customHeight="1">
      <c r="A8" s="132"/>
      <c r="B8" s="133" t="str">
        <f>IFERROR(VLOOKUP(D8,DB!A:K,11,0),"")</f>
        <v/>
      </c>
      <c r="C8" s="133"/>
      <c r="D8" s="170"/>
      <c r="E8" s="134"/>
      <c r="F8" s="135"/>
      <c r="G8" s="136">
        <f ca="1">IFERROR(NOW()-F8,"")</f>
        <v>45963.045085185186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45963.045085185186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45963.045085185186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45963.045085185186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45963.045085185186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45963.045085185186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45963.045085185186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45963.045085185186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45963.045085185186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45963.045085185186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45963.045085185186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45963.045085185186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45963.045085185186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45963.045085185186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45963.045085185186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45963.045085185186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45963.045085185186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45963.045085185186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45963.045085185186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45963.045085185186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45963.045085185186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45963.045085185186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45963.045085185186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45963.045085185186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45963.045085185186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45963.045085185186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45963.045085185186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45963.045085185186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45963.045085185186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45963.045085185186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45963.045085185186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45963.045085185186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45963.045085185186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45963.045085185186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45963.045085185186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45963.045085185186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45963.045085185186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45963.045085185186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45963.045085185186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45963.045085185186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45963.045085185186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45963.045085185186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45963.045085185186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45963.045085185186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45963.045085185186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45963.045085185186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45963.045085185186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45963.045085185186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45963.045085185186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45963.045085185186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45963.045085185186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45963.045085185186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45963.045085185186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45963.045085185186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45963.045085185186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45963.045085185186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45963.045085185186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45963.045085185186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45963.045085185186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45963.045085185186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45963.045085185186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45963.045085185186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45963.045085185186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45963.045085185186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45963.045085185186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45963.045085185186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45963.045085185186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45963.045085185186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45963.045085185186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45963.045085185186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45963.045085185186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45963.045085185186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45963.045085185186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45963.045085185186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45963.045085185186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45963.045085185186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45963.045085185186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45963.045085185186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45963.045085185186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45963.045085185186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45963.045085185186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45963.045085185186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45963.045085185186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45963.045085185186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45963.045085185186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45963.045085185186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45963.045085185186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45963.045085185186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45963.045085185186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45963.045085185186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45963.045085185186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45963.045085185186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45963.045085185186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45963.045085185186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45963.045085185186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45963.045085185186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45963.045085185186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45963.045085185186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45963.045085185186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45963.045085185186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45963.045085185186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45963.045085185186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45963.045085185186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45963.045085185186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45963.045085185186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45963.045085185186</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45963.045085185186</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45963.045085185186</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45963.045085185186</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45963.045085185186</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45963.045085185186</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45963.045085185186</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D4513797-E4BF-4D46-B790-EF5A87AADE4B}"/>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selection activeCell="D10" sqref="D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138.04524722222413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4.3030018518547877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0.2711962963003316</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45963.045085185186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45963.045085185186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45963.045085185186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45963.045085185186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45963.045085185186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45963.045085185186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45963.045085185186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45963.045085185186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45963.045085185186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45963.045085185186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45963.045085185186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45963.045085185186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45963.045085185186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45963.045085185186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45963.045085185186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45963.045085185186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45963.045085185186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45963.045085185186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45963.045085185186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45963.045085185186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45963.045085185186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45963.045085185186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45963.045085185186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45963.045085185186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45963.045085185186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45963.045085185186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45963.045085185186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45963.045085185186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45963.045085185186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45963.045085185186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45963.045085185186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45963.045085185186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45963.045085185186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45963.045085185186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45963.045085185186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45963.045085185186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45963.045085185186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45963.045085185186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45963.045085185186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45963.045085185186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45963.045085185186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45963.045085185186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45963.045085185186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45963.045085185186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45963.045085185186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45963.045085185186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45963.045085185186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45963.045085185186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45963.045085185186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45963.045085185186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45963.045085185186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45963.045085185186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45963.045085185186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45963.045085185186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45963.045085185186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45963.045085185186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45963.045085185186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45963.045085185186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45963.045085185186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45963.045085185186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45963.045085185186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45963.045085185186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45963.045085185186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45963.045085185186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45963.045085185186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45963.045085185186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45963.045085185186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45963.045085185186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45963.045085185186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45963.045085185186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45963.045085185186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45963.045085185186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45963.045085185186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45963.045085185186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45963.045085185186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45963.045085185186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45963.045085185186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45963.045085185186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45963.045085185186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45963.045085185186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45963.045085185186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45963.045085185186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45963.045085185186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45963.045085185186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45963.045085185186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45963.045085185186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45963.045085185186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45963.045085185186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45963.045085185186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45963.045085185186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45963.045085185186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45963.045085185186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45963.045085185186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45963.045085185186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45963.045085185186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45963.045085185186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45963.045085185186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45963.045085185186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45963.045085185186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45963.045085185186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45963.045085185186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45963.045085185186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45963.045085185186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45963.045085185186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45963.045085185186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45963.045085185186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45963.045085185186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45963.045085185186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45963.045085185186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45963.045085185186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45963.045085185186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45963.045085185186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45963.045085185186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45963.045085185186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45963.045085185186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45963.045085185186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45963.045085185186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45963.045085185186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45963.045085185186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45963.045085185186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45963.045085185186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45963.045085185186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45963.045085185186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45963.045085185186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45963.045085185186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45963.045085185186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45963.045085185186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45963.045085185186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45963.045085185186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45963.045085185186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45963.045085185186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45963.045085185186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45963.045085185186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45963.045085185186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45963.045085185186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45963.045085185186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45963.045085185186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45963.045085185186</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45963.045085185186</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45963.045085185186</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45963.045085185186</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45963.045085185186</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45963.045085185186</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45963.045085185186</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topLeftCell="F1" workbookViewId="0">
      <selection activeCell="K3" sqref="K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30.75">
      <c r="A2" s="87" t="s">
        <v>39111</v>
      </c>
      <c r="B2" s="62" t="str">
        <f>IFERROR(VLOOKUP(D2,DB!A:K,11,0),"")</f>
        <v>R3</v>
      </c>
      <c r="C2" s="62">
        <v>1</v>
      </c>
      <c r="D2" s="62" t="s">
        <v>18829</v>
      </c>
      <c r="E2" s="62" t="s">
        <v>39021</v>
      </c>
      <c r="F2" s="174">
        <v>45962.933206018519</v>
      </c>
      <c r="G2" s="173">
        <f ca="1">IFERROR(NOW()-F2,"-")</f>
        <v>0.11187916666676756</v>
      </c>
      <c r="H2" s="174">
        <v>45962.928263888891</v>
      </c>
      <c r="I2" s="87" t="str">
        <f>IFERROR(VLOOKUP(D2,DB!A:F,6,0),"")</f>
        <v>SCECO</v>
      </c>
      <c r="J2" s="62" t="str">
        <f>IFERROR(VLOOKUP(D2,DB!A:G,7,0),"")</f>
        <v>Dead</v>
      </c>
      <c r="K2" s="172" t="s">
        <v>39112</v>
      </c>
      <c r="L2" s="171" t="str">
        <f>IFERROR(VLOOKUP(D2,DB!A:I,9,0),"")</f>
        <v>Latis</v>
      </c>
    </row>
    <row r="3" spans="1:13" ht="15" customHeight="1">
      <c r="A3" s="19"/>
      <c r="B3" s="62" t="str">
        <f>IFERROR(VLOOKUP(D3,DB!A:K,11,0),"")</f>
        <v/>
      </c>
      <c r="C3" s="18"/>
      <c r="D3" s="18"/>
      <c r="E3" s="18"/>
      <c r="F3" s="20"/>
      <c r="G3" s="21">
        <f ca="1">IFERROR(NOW()-F3,"-")</f>
        <v>45963.045085185186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ref="G4:G46" ca="1" si="0">IFERROR(NOW()-F4,"-")</f>
        <v>45963.045085185186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45963.045085185186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45963.045085185186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45963.045085185186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45963.045085185186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45963.045085185186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45963.045085185186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45963.045085185186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45963.045085185186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45963.045085185186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45963.045085185186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45963.045085185186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45963.045085185186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45963.045085185186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45963.045085185186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45963.045085185186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45963.045085185186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45963.045085185186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45963.045085185186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45963.045085185186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45963.045085185186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45963.045085185186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45963.045085185186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45963.045085185186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45963.045085185186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45963.045085185186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45963.045085185186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45963.045085185186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45963.045085185186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45963.045085185186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45963.045085185186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45963.045085185186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45963.045085185186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45963.045085185186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45963.045085185186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45963.045085185186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45963.045085185186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45963.045085185186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45963.045085185186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45963.045085185186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45963.045085185186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45963.045085185186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45963.045085185186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45963.045085185186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45963.045085185186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45963.045085185186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45963.045085185186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45963.045085185186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45963.045085185186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45963.045085185186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45963.045085185186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45963.045085185186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45963.045085185186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45963.045085185186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45963.045085185186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45963.045085185186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45963.045085185186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45963.045085185186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45963.045085185186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45963.045085185186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45963.045085185186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45963.045085185186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45963.045085185186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45963.045085185186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45963.045085185186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45963.045085185186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45963.045085185186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45963.045085185186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45963.045085185186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45963.045085185186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45963.045085185186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45963.045085185186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45963.045085185186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45963.045085185186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45963.045085185186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45963.045085185186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45963.045085185186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45963.045085185186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45963.045085185186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45963.045085185186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45963.045085185186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45963.045085185186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45963.045085185186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45963.045085185186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45963.045085185186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45963.045085185186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45963.045085185186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45963.045085185186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45963.045085185186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45963.045085185186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45963.045085185186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45963.045085185186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45963.045085185186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45963.045085185186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45963.045085185186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45963.045085185186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45963.045085185186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45963.045085185186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45963.045085185186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45963.045085185186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45963.045085185186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45963.045085185186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45963.045085185186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45963.045085185186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45963.045085185186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45963.045085185186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45963.045085185186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45963.045085185186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45963.045085185186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45963.045085185186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45963.045085185186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45963.045085185186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45963.045085185186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45963.045085185186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45963.045085185186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45963.045085185186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45963.045085185186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45963.045085185186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45963.045085185186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45963.045085185186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45963.045085185186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45963.045085185186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45963.045085185186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45963.045085185186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45963.045085185186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45963.045085185186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45963.045085185186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45963.045085185186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45963.045085185186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45963.045085185186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45963.045085185186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45963.045085185186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45963.045085185186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45963.045085185186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45963.045085185186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45963.045085185186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45963.045085185186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45963.045085185186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45963.045085185186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45963.045085185186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45963.045085185186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45963.045085185186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45963.045085185186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45963.045085185186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45963.045085185186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45963.045085185186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45963.045085185186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45963.045085185186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45963.045085185186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45963.045085185186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45963.045085185186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45963.045085185186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45963.045085185186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45963.045085185186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45963.045085185186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45963.045085185186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45963.045085185186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45963.045085185186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45963.045085185186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45963.045085185186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45963.045085185186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45963.045085185186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45963.045085185186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45963.045085185186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45963.045085185186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45963.045085185186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45963.045085185186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45963.045085185186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45963.045085185186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45963.045085185186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45963.045085185186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45963.045085185186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45963.045085185186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45963.045085185186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45963.045085185186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45963.045085185186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45963.045085185186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45963.045085185186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45963.045085185186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45963.045085185186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45963.045085185186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45963.045085185186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45963.045085185186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45963.045085185186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45963.045085185186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45963.045085185186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45963.045085185186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45963.045085185186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45963.045085185186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45963.045085185186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45963.045085185186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45963.045085185186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45963.045085185186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45963.045085185186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45963.045085185186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45963.045085185186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45963.045085185186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45963.045085185186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45963.045085185186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45963.045085185186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45963.045085185186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45963.045085185186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45963.045085185186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45963.045085185186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45963.045085185186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45963.045085185186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45963.045085185186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45963.045085185186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45963.045085185186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45963.045085185186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45963.045085185186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45963.045085185186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45963.045085185186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45963.045085185186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45963.045085185186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45963.045085185186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45963.045085185186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45963.045085185186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45963.045085185186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45963.045085185186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45963.045085185186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45963.045085185186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45963.045085185186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45963.045085185186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45963.045085185186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45963.045085185186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45963.045085185186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45963.045085185186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45963.045085185186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45963.045085185186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45963.045085185186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45963.045085185186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45963.045085185186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45963.045085185186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45963.045085185186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45963.045085185186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45963.045085185186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45963.045085185186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45963.045085185186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45963.045085185186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45963.045085185186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45963.045085185186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45963.045085185186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45963.045085185186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45963.045085185186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45963.045085185186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45963.045085185186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45963.045085185186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45963.045085185186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45963.045085185186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45963.045085185186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45963.045085185186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45963.045085185186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45963.045085185186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45963.045085185186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45963.045085185186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45963.045085185186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45963.045085185186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45963.045085185186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45963.045085185186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45963.045085185186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45963.045085185186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45963.045085185186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45963.045085185186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45963.045085185186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45963.045085185186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45963.045085185186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45963.045085185186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45963.045085185186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45963.045085185186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45963.045085185186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45963.045085185186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45963.045085185186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45963.045085185186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45963.045085185186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45963.045085185186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45963.045085185186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45963.045085185186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45963.045085185186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45963.045085185186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45963.045085185186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45963.045085185186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45963.045085185186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45963.045085185186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45963.045085185186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45963.045085185186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45963.045085185186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45963.045085185186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45963.045085185186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45963.045085185186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45963.045085185186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45963.045085185186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45963.045085185186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45963.045085185186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45963.045085185186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45963.045085185186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45963.045085185186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45963.045085185186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45963.045085185186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45963.045085185186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45963.045085185186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45963.045085185186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45963.045085185186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45963.045085185186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45963.045085185186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45963.045085185186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45963.045085185186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45963.045085185186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45963.045085185186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45963.045085185186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45963.045085185186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45963.045085185186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45963.045085185186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45963.045085185186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45963.045085185186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45963.045085185186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45963.045085185186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45963.045085185186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45963.045085185186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45963.045085185186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45963.045085185186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45963.045085185186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45963.045085185186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45963.045085185186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45963.045085185186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45963.045085185186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45963.045085185186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45963.045085185186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45963.045085185186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45963.045085185186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45963.045085185186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45963.045085185186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45963.045085185186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45963.045085185186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45963.045085185186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45963.045085185186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45963.045085185186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45963.045085185186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45963.045085185186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45963.045085185186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45963.045085185186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45963.045085185186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45963.045085185186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45963.045085185186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45963.045085185186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45963.045085185186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45963.045085185186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45963.045085185186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45963.045085185186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45963.045085185186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45963.045085185186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45963.045085185186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45963.045085185186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45963.045085185186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45963.045085185186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45963.045085185186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45963.045085185186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45963.045085185186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45963.045085185186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45963.045085185186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45963.045085185186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45963.045085185186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45963.045085185186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45963.045085185186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45963.045085185186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45963.045085185186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45963.045085185186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45963.045085185186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45963.045085185186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45963.045085185186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45963.045085185186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45963.045085185186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45963.045085185186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45963.045085185186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45963.045085185186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45963.045085185186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45963.045085185186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45963.045085185186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45963.045085185186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45963.045085185186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45963.045085185186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45963.045085185186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45963.045085185186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45963.045085185186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45963.045085185186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45963.045085185186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45963.045085185186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45963.045085185186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45963.045085185186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45963.045085185186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45963.045085185186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45963.045085185186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45963.045085185186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45963.045085185186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45963.045085185186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45963.045085185186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45963.045085185186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45963.045085185186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45963.045085185186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45963.045085185186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45963.045085185186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45963.045085185186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45963.045085185186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45963.045085185186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45963.045085185186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45963.045085185186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45963.045085185186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45963.045085185186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45963.045085185186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45963.045085185186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45963.045085185186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45963.045085185186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45963.045085185186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45963.045085185186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45963.045085185186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45963.045085185186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45963.045085185186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45963.045085185186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45963.045085185186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45963.045085185186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45963.045085185186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45963.045085185186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45963.045085185186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45963.045085185186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45963.045085185186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45963.045085185186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45963.045085185186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45963.045085185186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45963.045085185186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45963.045085185186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45963.045085185186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45963.045085185186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45963.045085185186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45963.045085185186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45963.045085185186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45963.045085185186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45963.045085185186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45963.045085185186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45963.045085185186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45963.045085185186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45963.045085185186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45963.045085185186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45963.045085185186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45963.045085185186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45963.045085185186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45963.045085185186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45963.045085185186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45963.045085185186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45963.045085185186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45963.045085185186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45963.045085185186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45963.045085185186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45963.045085185186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45963.045085185186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45963.045085185186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45963.045085185186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45963.045085185186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45963.045085185186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45963.045085185186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45963.045085185186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45963.045085185186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45963.045085185186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45963.045085185186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45963.045085185186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45963.045085185186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45963.045085185186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45963.045085185186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45963.045085185186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45963.045085185186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45963.045085185186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45963.045085185186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45963.045085185186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45963.045085185186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45963.045085185186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45963.045085185186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45963.045085185186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45963.045085185186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45963.045085185186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45963.045085185186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45963.045085185186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45963.045085185186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45963.045085185186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45963.045085185186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45963.045085185186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45963.045085185186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45963.045085185186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45963.045085185186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45963.045085185186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45963.045085185186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45963.045085185186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45963.045085185186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45963.045085185186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45963.045085185186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45963.045085185186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45963.045085185186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45963.045085185186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45963.045085185186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45963.045085185186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45963.045085185186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45963.045085185186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45963.045085185186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45963.045085185186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45963.045085185186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45963.045085185186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45963.045085185186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45963.045085185186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45963.045085185186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45963.045085185186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45963.045085185186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45963.045085185186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45963.045085185186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45963.045085185186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45963.045085185186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45963.045085185186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45963.045085185186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45963.045085185186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45963.045085185186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45963.045085185186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45963.045085185186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45963.045085185186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45963.045085185186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45963.045085185186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45963.045085185186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45963.045085185186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45963.045085185186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45963.045085185186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45963.045085185186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45963.045085185186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45963.045085185186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45963.045085185186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45963.045085185186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45963.045085185186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45963.045085185186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45963.045085185186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45963.045085185186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45963.045085185186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45963.045085185186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45963.045085185186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45963.045085185186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45963.045085185186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45963.045085185186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45963.045085185186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45963.045085185186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45963.045085185186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45963.045085185186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45963.045085185186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45963.045085185186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45963.045085185186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45963.045085185186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45963.045085185186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45963.045085185186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45963.045085185186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45963.045085185186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45963.045085185186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45963.045085185186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45963.045085185186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45963.045085185186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45963.045085185186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45963.045085185186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45963.045085185186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45963.045085185186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45963.045085185186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45963.045085185186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45963.045085185186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45963.045085185186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45963.045085185186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45963.045085185186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45963.045085185186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45963.045085185186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45963.045085185186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45963.045085185186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45963.045085185186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45963.045085185186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45963.045085185186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45963.045085185186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45963.045085185186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45963.045085185186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45963.045085185186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45963.045085185186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45963.045085185186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45963.045085185186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45963.045085185186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45963.045085185186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45963.045085185186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45963.045085185186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45963.045085185186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45963.045085185186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45963.045085185186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45963.045085185186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45963.045085185186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45963.045085185186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45963.045085185186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45963.045085185186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45963.045085185186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45963.045085185186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45963.045085185186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45963.045085185186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45963.045085185186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45963.045085185186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45963.045085185186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45963.045085185186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45963.045085185186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45963.045085185186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45963.045085185186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45963.045085185186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45963.045085185186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45963.045085185186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45963.045085185186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45963.045085185186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45963.045085185186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45963.045085185186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45963.045085185186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45963.045085185186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45963.045085185186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45963.045085185186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45963.045085185186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45963.045085185186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45963.045085185186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45963.045085185186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45963.045085185186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45963.045085185186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45963.045085185186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45963.045085185186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45963.045085185186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45963.045085185186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45963.045085185186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45963.045085185186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45963.045085185186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45963.045085185186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45963.045085185186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45963.045085185186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45963.045085185186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45963.045085185186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45963.045085185186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45963.045085185186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45963.045085185186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45963.045085185186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45963.045085185186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45963.045085185186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45963.045085185186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45963.045085185186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45963.045085185186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45963.045085185186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45963.045085185186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45963.045085185186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45963.045085185186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45963.045085185186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45963.045085185186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45963.045085185186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45963.045085185186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45963.045085185186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45963.045085185186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45963.045085185186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45963.045085185186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45963.045085185186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45963.045085185186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45963.045085185186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45963.045085185186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45963.045085185186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45963.045085185186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45963.045085185186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45963.045085185186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45963.045085185186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45963.045085185186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45963.045085185186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45963.045085185186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45963.045085185186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45963.045085185186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45963.045085185186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45963.045085185186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45963.045085185186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45963.045085185186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45963.045085185186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45963.045085185186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45963.045085185186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45963.045085185186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45963.045085185186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45963.045085185186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45963.045085185186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45963.045085185186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45963.045085185186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45963.045085185186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45963.045085185186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45963.045085185186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45963.045085185186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45963.045085185186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45963.045085185186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45963.045085185186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45963.045085185186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45963.045085185186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45963.045085185186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45963.045085185186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45963.045085185186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45963.045085185186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45963.045085185186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45963.045085185186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45963.045085185186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45963.045085185186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45963.045085185186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45963.045085185186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45963.045085185186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45963.045085185186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45963.045085185186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45963.045085185186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45963.045085185186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45963.045085185186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45963.045085185186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45963.045085185186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45963.045085185186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45963.045085185186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45963.045085185186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45963.045085185186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45963.045085185186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45963.045085185186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45963.045085185186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45963.045085185186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45963.045085185186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45963.045085185186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45963.045085185186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45963.045085185186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45963.045085185186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45963.045085185186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45963.045085185186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45963.045085185186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45963.045085185186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45963.045085185186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45963.045085185186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45963.045085185186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45963.045085185186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45963.045085185186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45963.045085185186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45963.045085185186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45963.045085185186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45963.045085185186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45963.045085185186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45963.045085185186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45963.045085185186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45963.045085185186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45963.045085185186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45963.045085185186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45963.045085185186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45963.045085185186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45963.045085185186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45963.045085185186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45963.045085185186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45963.045085185186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45963.045085185186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45963.045085185186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45963.045085185186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45963.045085185186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45963.045085185186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45963.045085185186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45963.045085185186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45963.045085185186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45963.045085185186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45963.045085185186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45963.045085185186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45963.045085185186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45963.045085185186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45963.045085185186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45963.045085185186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45963.045085185186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45963.045085185186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45963.045085185186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45963.045085185186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45963.045085185186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45963.045085185186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45963.045085185186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45963.045085185186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45963.045085185186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45963.045085185186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45963.045085185186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45963.045085185186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45963.045085185186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45963.045085185186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45963.045085185186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45963.045085185186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45963.045085185186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45963.045085185186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45963.045085185186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45963.045085185186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45963.045085185186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45963.045085185186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45963.045085185186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45963.045085185186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45963.045085185186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45963.045085185186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45963.045085185186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45963.045085185186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45963.045085185186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45963.045085185186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45963.045085185186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45963.045085185186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45963.045085185186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45963.045085185186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45963.045085185186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45963.045085185186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45963.045085185186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45963.045085185186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45963.045085185186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45963.045085185186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45963.045085185186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45963.045085185186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45963.045085185186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45963.045085185186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45963.045085185186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45963.045085185186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45963.045085185186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45963.045085185186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45963.045085185186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45963.045085185186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45963.045085185186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45963.045085185186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45963.045085185186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45963.045085185186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45963.045085185186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45963.045085185186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45963.045085185186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45963.045085185186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45963.045085185186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45963.045085185186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45963.045085185186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45963.045085185186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45963.045085185186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45963.045085185186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45963.045085185186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45963.045085185186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45963.045085185186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45963.045085185186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45963.045085185186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45963.045085185186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45963.045085185186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45963.045085185186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45963.045085185186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45963.045085185186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45963.045085185186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45963.045085185186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45963.045085185186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45963.045085185186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45963.045085185186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45963.045085185186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45963.045085185186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45963.045085185186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45963.045085185186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45963.045085185186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45963.045085185186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45963.045085185186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45963.045085185186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45963.045085185186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45963.045085185186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45963.045085185186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45963.045085185186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45963.045085185186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45963.045085185186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45963.045085185186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45963.045085185186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45963.045085185186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45963.045085185186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45963.045085185186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45963.045085185186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45963.045085185186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45963.045085185186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45963.045085185186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45963.045085185186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45963.045085185186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45963.045085185186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45963.045085185186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45963.045085185186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45963.045085185186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45963.045085185186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45963.045085185186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45963.045085185186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45963.045085185186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45963.045085185186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45963.045085185186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45963.045085185186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45963.045085185186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45963.045085185186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45963.045085185186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45963.045085185186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45963.045085185186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45963.045085185186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45963.045085185186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45963.045085185186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45963.045085185186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45963.045085185186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45963.045085185186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45963.045085185186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45963.045085185186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45963.045085185186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45963.045085185186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45963.045085185186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45963.045085185186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45963.045085185186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45963.045085185186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45963.045085185186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45963.045085185186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45963.045085185186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45963.045085185186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45963.045085185186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45963.045085185186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45963.045085185186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45963.045085185186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45963.045085185186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45963.045085185186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45963.045085185186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45963.045085185186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45963.045085185186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45963.045085185186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45963.045085185186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45963.045085185186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45963.045085185186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45963.045085185186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45963.045085185186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45963.045085185186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45963.045085185186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45963.045085185186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45963.045085185186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45963.045085185186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45963.045085185186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45963.045085185186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45963.045085185186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45963.045085185186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45963.045085185186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45963.045085185186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45963.045085185186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45963.045085185186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45963.045085185186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45963.045085185186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45963.045085185186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45963.045085185186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45963.045085185186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45963.045085185186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45963.045085185186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45963.045085185186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45963.045085185186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45963.045085185186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45963.045085185186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45963.045085185186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45963.045085185186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45963.045085185186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45963.045085185186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45963.045085185186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45963.045085185186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45963.045085185186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45963.045085185186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45963.045085185186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45963.045085185186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45963.045085185186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45963.045085185186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45963.045085185186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45963.045085185186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45963.045085185186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45963.045085185186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45963.045085185186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45963.045085185186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45963.045085185186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45963.045085185186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45963.045085185186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45963.045085185186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45963.045085185186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45963.045085185186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45963.045085185186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45963.045085185186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45963.045085185186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45963.045085185186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45963.045085185186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45963.045085185186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45963.045085185186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45963.045085185186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45963.045085185186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45963.045085185186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45963.045085185186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45963.045085185186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45963.045085185186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45963.045085185186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45963.045085185186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45963.045085185186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45963.045085185186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45963.045085185186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45963.045085185186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45963.045085185186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45963.045085185186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45963.045085185186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45963.045085185186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45963.045085185186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45963.045085185186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45963.045085185186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45963.045085185186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45963.045085185186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45963.045085185186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45963.045085185186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45963.045085185186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45963.045085185186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45963.045085185186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45963.045085185186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45963.045085185186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45963.045085185186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45963.045085185186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45963.045085185186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45963.045085185186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45963.045085185186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45963.045085185186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45963.045085185186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45963.045085185186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45963.045085185186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45963.045085185186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45963.045085185186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45963.045085185186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45963.045085185186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45963.045085185186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45963.045085185186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45963.045085185186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45963.045085185186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45963.045085185186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45963.045085185186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45963.045085185186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45963.045085185186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45963.045085185186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45963.045085185186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45963.045085185186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45963.045085185186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45963.045085185186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45963.045085185186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45963.045085185186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45963.045085185186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45963.045085185186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45963.045085185186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45963.045085185186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45963.045085185186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45963.045085185186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45963.045085185186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45963.045085185186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45963.045085185186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45963.045085185186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45963.045085185186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45963.045085185186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45963.045085185186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45963.045085185186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45963.045085185186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45963.045085185186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45963.045085185186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45963.045085185186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45963.045085185186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45963.045085185186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45963.045085185186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45963.045085185186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45963.045085185186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45963.045085185186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45963.045085185186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45963.045085185186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45963.045085185186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45963.045085185186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45963.045085185186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45963.045085185186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45963.045085185186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45963.045085185186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45963.045085185186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45963.045085185186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45963.045085185186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45963.045085185186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45963.045085185186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45963.045085185186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45963.045085185186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45963.045085185186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45963.045085185186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45963.045085185186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45963.045085185186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45963.045085185186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45963.045085185186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45963.045085185186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45963.045085185186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45963.045085185186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45963.045085185186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45963.045085185186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45963.045085185186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45963.045085185186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45963.045085185186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45963.045085185186</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45963.045085185186</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45963.045085185186</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45963.045085185186</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259.56436759258941</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2.0763351851855987</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37283</v>
      </c>
      <c r="E4" s="97" t="s">
        <v>39021</v>
      </c>
      <c r="F4" s="122">
        <v>45962.983206018522</v>
      </c>
      <c r="G4" s="123">
        <f ca="1">IFERROR(NOW()-F4,"")</f>
        <v>6.1879166663857177E-2</v>
      </c>
      <c r="H4" s="122">
        <v>45962.977384259262</v>
      </c>
      <c r="I4" s="118" t="str">
        <f>IFERROR(VLOOKUP(D4,DB!A:F,6,0),"")</f>
        <v>Generator-SG</v>
      </c>
      <c r="J4" s="118" t="str">
        <f>IFERROR(VLOOKUP(D4,DB!A:G,7,0),"")</f>
        <v>Vandalized</v>
      </c>
      <c r="K4" s="124" t="s">
        <v>39118</v>
      </c>
      <c r="L4" s="120" t="str">
        <f>IFERROR(VLOOKUP(D4,DB!A:I,9,0),"")</f>
        <v>Latis</v>
      </c>
    </row>
    <row r="5" spans="1:16" ht="15" customHeight="1">
      <c r="A5" s="118"/>
      <c r="B5" s="118" t="str">
        <f>IFERROR(VLOOKUP(D5,DB!A:K,11,0),"")</f>
        <v/>
      </c>
      <c r="C5" s="119"/>
      <c r="D5" s="120"/>
      <c r="E5" s="97" t="s">
        <v>39021</v>
      </c>
      <c r="F5" s="122"/>
      <c r="G5" s="123">
        <f ca="1">IFERROR(NOW()-F5,"")</f>
        <v>45963.045085185186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45963.045085185186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45963.045085185186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45963.045085185186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45963.045085185186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45963.045085185186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45963.045085185186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45963.045085185186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45963.045085185186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45963.045085185186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45963.045085185186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45963.045085185186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45963.045085185186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45963.045085185186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45963.045085185186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45963.045085185186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45963.045085185186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45963.045085185186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45963.045085185186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45963.045085185186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45963.045085185186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45963.045085185186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45963.045085185186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45963.045085185186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45963.045085185186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45963.045085185186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45963.045085185186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45963.045085185186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45963.045085185186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45963.045085185186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45963.045085185186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45963.045085185186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45963.045085185186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45963.045085185186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45963.045085185186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45963.045085185186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45963.045085185186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45963.045085185186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45963.045085185186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45963.045085185186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45963.045085185186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45963.045085185186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45963.045085185186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45963.045085185186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45963.045085185186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45963.045085185186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45963.045085185186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45963.045085185186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45963.045085185186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45963.045085185186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45963.045085185186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45963.045085185186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45963.045085185186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45963.045085185186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45963.045085185186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45963.045085185186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45963.045085185186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45963.045085185186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45963.045085185186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45963.045085185186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45963.045085185186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45963.045085185186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45963.045085185186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45963.045085185186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45963.045085185186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45963.045085185186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45963.045085185186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45963.045085185186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45963.045085185186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45963.045085185186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45963.045085185186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45963.045085185186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45963.045085185186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45963.045085185186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45963.045085185186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45963.045085185186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45963.045085185186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45963.045085185186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45963.045085185186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45963.045085185186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45963.045085185186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45963.045085185186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45963.045085185186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45963.045085185186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45963.045085185186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45963.045085185186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45963.045085185186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45963.045085185186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45963.045085185186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45963.045085185186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45963.045085185186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45963.045085185186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45963.045085185186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45963.045085185186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45963.045085185186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45963.045085185186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45963.045085185186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45963.045085185186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45963.045085185186</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45963.045085185186</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45963.045085185186</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45963.045085185186</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45963.045085185186</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45963.045085185186</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45963.045085185186</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45963.045085185186</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G2" sqref="G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71.213024999997288</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36.856207870368962</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14.383974074073194</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45963.045085185186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45963.045085185186</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45963.045085185186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45963.045085185186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45963.045085185186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45963.045085185186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45963.045085185186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45963.045085185186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45963.045085185186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45963.045085185186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45963.045085185186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45963.045085185186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45963.045085185186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45963.045085185186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45963.045085185186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45963.045085185186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45963.045085185186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45963.045085185186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45963.045085185186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45963.045085185186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45963.045085185186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45963.045085185186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45963.045085185186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45963.045085185186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45963.045085185186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45963.045085185186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45963.045085185186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45963.045085185186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45963.045085185186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45963.045085185186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45963.045085185186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45963.045085185186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45963.045085185186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45963.045085185186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45963.045085185186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45963.045085185186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45963.045085185186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45963.045085185186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45963.045085185186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45963.045085185186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45963.045085185186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45963.045085185186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45963.045085185186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45963.045085185186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45963.045085185186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45963.045085185186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45963.045085185186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45963.045085185186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45963.045085185186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45963.045085185186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45963.045085185186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45963.045085185186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45963.045085185186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45963.045085185186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45963.045085185186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45963.045085185186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45963.045085185186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45963.045085185186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45963.045085185186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45963.045085185186</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45963.045085185186</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45963.045085185186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45963.045085185186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45963.045085185186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45963.045085185186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45963.045085185186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45963.045085185186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45963.045085185186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45963.045085185186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45963.045085185186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45963.045085185186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45963.045085185186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45963.045085185186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45963.045085185186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45963.045085185186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45963.045085185186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45963.045085185186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45963.045085185186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45963.045085185186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45963.045085185186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45963.045085185186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45963.045085185186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45963.045085185186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45963.045085185186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45963.045085185186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45963.045085185186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45963.045085185186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45963.045085185186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45963.045085185186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45963.045085185186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45963.045085185186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45963.045085185186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45963.045085185186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45963.045085185186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45963.045085185186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45963.045085185186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45963.045085185186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45963.045085185186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45963.045085185186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45963.045085185186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45963.045085185186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45963.045085185186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45963.045085185186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45963.045085185186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45963.045085185186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45963.045085185186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45963.045085185186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45963.045085185186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45963.045085185186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45963.045085185186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45963.045085185186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45963.045085185186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45963.045085185186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45963.045085185186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45963.045085185186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45963.045085185186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45963.045085185186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45963.045085185186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45963.045085185186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45963.045085185186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45963.045085185186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45963.045085185186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45963.045085185186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45963.045085185186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45963.045085185186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45963.045085185186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45963.045085185186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45963.045085185186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45963.045085185186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45963.045085185186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45963.045085185186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45963.045085185186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45963.045085185186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45963.045085185186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45963.045085185186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45963.045085185186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45963.045085185186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45963.045085185186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45963.045085185186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45963.045085185186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45963.045085185186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45963.045085185186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45963.045085185186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45963.045085185186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45963.045085185186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45963.045085185186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45963.045085185186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45963.045085185186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45963.045085185186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45963.045085185186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45963.045085185186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45963.045085185186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45963.045085185186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45963.045085185186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45963.045085185186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45963.045085185186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45963.045085185186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45963.045085185186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45963.045085185186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45963.045085185186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45963.045085185186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45963.045085185186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45963.045085185186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45963.045085185186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45963.045085185186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45963.045085185186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45963.045085185186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45963.045085185186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45963.045085185186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45963.045085185186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45963.045085185186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45963.045085185186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45963.045085185186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45963.045085185186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45963.045085185186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45963.045085185186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45963.045085185186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45963.045085185186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45963.045085185186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45963.045085185186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45963.045085185186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45963.045085185186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45963.045085185186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45963.045085185186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45963.045085185186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45963.045085185186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45963.045085185186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45963.045085185186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45963.045085185186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45963.045085185186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45963.045085185186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45963.045085185186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45963.045085185186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45963.045085185186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45963.045085185186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45963.045085185186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45963.045085185186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45963.045085185186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45963.045085185186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45963.045085185186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45963.045085185186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45963.045085185186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45963.045085185186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45963.045085185186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45963.045085185186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45963.045085185186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45963.045085185186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45963.045085185186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45963.045085185186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45963.045085185186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45963.045085185186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45963.045085185186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45963.045085185186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45963.045085185186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45963.045085185186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45963.045085185186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45963.045085185186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45963.045085185186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45963.045085185186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45963.045085185186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45963.045085185186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45963.045085185186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45963.045085185186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45963.045085185186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45963.045085185186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45963.045085185186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45963.045085185186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45963.045085185186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45963.045085185186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45963.045085185186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45963.045085185186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45963.045085185186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45963.045085185186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45963.045085185186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45963.045085185186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45963.045085185186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45963.045085185186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45963.045085185186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45963.045085185186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45963.045085185186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45963.045085185186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45963.045085185186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45963.045085185186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45963.045085185186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45963.045085185186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45963.045085185186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45963.045085185186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45963.045085185186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45963.045085185186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45963.045085185186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45963.045085185186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45963.045085185186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45963.045085185186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45963.045085185186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45963.045085185186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45963.045085185186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45963.045085185186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45963.045085185186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45963.045085185186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45963.045085185186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45963.045085185186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45963.045085185186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45963.045085185186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45963.045085185186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45963.045085185186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45963.045085185186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45963.045085185186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45963.045085185186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45963.045085185186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45963.045085185186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45963.045085185186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45963.045085185186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45963.045085185186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45963.045085185186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45963.045085185186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45963.045085185186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45963.045085185186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45963.045085185186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45963.045085185186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45963.045085185186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45963.045085185186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45963.045085185186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45963.045085185186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45963.045085185186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45963.045085185186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45963.045085185186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45963.045085185186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45963.045085185186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45963.045085185186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45963.045085185186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45963.045085185186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45963.045085185186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45963.045085185186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45963.045085185186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45963.045085185186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45963.045085185186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45963.045085185186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45963.045085185186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45963.045085185186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45963.045085185186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45963.045085185186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45963.045085185186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45963.045085185186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45963.045085185186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45963.045085185186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45963.045085185186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45963.045085185186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45963.045085185186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45963.045085185186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45963.045085185186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45963.045085185186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45963.045085185186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45963.045085185186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45963.045085185186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45963.045085185186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45963.045085185186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45963.045085185186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45963.045085185186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45963.045085185186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45963.045085185186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45963.045085185186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45963.045085185186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45963.045085185186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45963.045085185186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45963.045085185186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45963.045085185186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45963.045085185186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45963.045085185186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45963.045085185186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45963.045085185186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45963.045085185186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45963.045085185186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45963.045085185186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45963.045085185186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45963.045085185186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45963.045085185186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45963.045085185186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45963.045085185186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45963.045085185186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45963.045085185186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45963.045085185186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45963.045085185186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45963.045085185186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45963.045085185186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45963.045085185186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45963.045085185186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45963.045085185186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45963.045085185186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45963.045085185186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45963.045085185186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45963.045085185186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45963.045085185186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45963.045085185186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45963.045085185186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45963.045085185186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45963.045085185186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45963.045085185186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45963.045085185186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45963.045085185186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45963.045085185186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45963.045085185186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45963.045085185186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45963.045085185186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45963.045085185186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45963.045085185186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45963.045085185186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45963.045085185186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45963.045085185186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45963.045085185186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45963.045085185186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45963.045085185186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45963.045085185186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45963.045085185186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45963.045085185186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45963.045085185186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45963.045085185186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45963.045085185186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45963.045085185186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45963.045085185186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45963.045085185186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45963.045085185186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45963.045085185186</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39125</v>
      </c>
      <c r="B2" s="102" t="str">
        <f>IFERROR(VLOOKUP(D2,DB!A:K,11,0),"")</f>
        <v>R6</v>
      </c>
      <c r="C2" s="104">
        <v>1</v>
      </c>
      <c r="D2" s="102" t="s">
        <v>34850</v>
      </c>
      <c r="E2" s="102" t="s">
        <v>39126</v>
      </c>
      <c r="F2" s="106">
        <v>45963.042118055557</v>
      </c>
      <c r="G2" s="76">
        <f ca="1">IFERROR(NOW()-F2,"-")</f>
        <v>2.9671296288142912E-3</v>
      </c>
      <c r="H2" s="106">
        <v>45963.010358796295</v>
      </c>
      <c r="I2" s="102" t="str">
        <f>IFERROR(VLOOKUP(D2,DB!A:F,6,0),"")</f>
        <v>SCECO</v>
      </c>
      <c r="J2" s="101" t="str">
        <f>IFERROR(VLOOKUP(D2,DB!A:G,7,0),"")</f>
        <v>In progress</v>
      </c>
      <c r="K2" s="107" t="s">
        <v>39127</v>
      </c>
      <c r="L2" s="108" t="str">
        <f>IFERROR(VLOOKUP(D2,DB!A:I,9,0),"")</f>
        <v>Latis</v>
      </c>
    </row>
    <row r="3" spans="1:16383" ht="31.5" customHeight="1">
      <c r="A3" s="103"/>
      <c r="B3" s="102" t="str">
        <f>IFERROR(VLOOKUP(D3,DB!A:K,11,0),"")</f>
        <v/>
      </c>
      <c r="C3" s="104"/>
      <c r="D3" s="102"/>
      <c r="E3" s="105"/>
      <c r="F3" s="106"/>
      <c r="G3" s="76">
        <f ca="1">IFERROR(NOW()-F3,"-")</f>
        <v>45963.045085185186</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45963.045085185186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45963.045085185186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45963.045085185186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45963.045085185186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45963.045085185186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45963.045085185186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45963.045085185186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45963.045085185186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45963.045085185186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45963.045085185186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45963.045085185186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45963.045085185186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45963.045085185186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45963.045085185186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45963.045085185186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45963.045085185186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45963.045085185186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45963.045085185186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45963.045085185186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45963.045085185186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45963.045085185186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45963.045085185186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45963.045085185186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45963.045085185186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45963.045085185186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45963.045085185186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45963.045085185186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45963.045085185186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45963.045085185186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45963.045085185186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45963.045085185186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45963.045085185186</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2025-11-01T22:05:46Z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