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449" documentId="120_S{2AC9BD13-BADA-5192-A53E-5A8FF88502F6}" xr6:coauthVersionLast="47" xr6:coauthVersionMax="47" xr10:uidLastSave="{BB6D2AC9-DA50-47D6-A280-FDEE61958D90}"/>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<sst xmlns="http://schemas.openxmlformats.org/spreadsheetml/2006/main" count="180287" uniqueCount="39128">
  <si>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</si>
  <si>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</si>
  <si>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</si>
  <si>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</si>
  <si>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</si>
  <si>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</si>
  <si>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</si>
  <si>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</si>
  <si>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</si>
  <si>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</si>
  <si>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</si>
  <si>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</si>
  <si>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</si>
  <si>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</si>
  <si>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</si>
  <si>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</si>
  <si>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</si>
  <si>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</si>
  <si>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</si>
  <si>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</si>
  <si>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</si>
  <si>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</si>
  <si>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</si>
  <si>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</si>
  <si>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</si>
  <si>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</si>
  <si>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</si>
  <si>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</si>
  <si>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</si>
  <si>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</si>
  <si>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</si>
  <si>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</si>
  <si>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</si>
  <si>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</si>
  <si>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</si>
  <si>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</si>
  <si>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</si>
  <si>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</si>
  <si>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</si>
  <si>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</si>
  <si>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</si>
  <si>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</si>
  <si>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</si>
  <si>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</si>
  <si>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</si>
  <si>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</si>
  <si>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</si>
  <si>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</si>
  <si>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</si>
  <si>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</si>
  <si>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</si>
  <si>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</si>
  <si>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</si>
  <si>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</si>
  <si>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</si>
  <si>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</si>
  <si>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</si>
  <si>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</si>
  <si>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</si>
  <si>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</si>
  <si>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</si>
  <si>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</si>
  <si>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</si>
  <si>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</si>
  <si>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</si>
  <si>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</si>
  <si>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</si>
  <si>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</si>
  <si>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</si>
  <si>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</si>
  <si>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</si>
  <si>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</si>
  <si>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</si>
  <si>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</si>
  <si>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</si>
  <si>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</si>
  <si>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</si>
  <si>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</si>
  <si>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</si>
  <si>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</si>
  <si>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</si>
  <si>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</si>
  <si>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</si>
  <si>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</si>
  <si>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</si>
  <si>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</si>
  <si>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</si>
  <si>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</si>
  <si>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</si>
  <si>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</si>
  <si>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</si>
  <si>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</si>
  <si>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</si>
  <si>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</si>
  <si>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</si>
  <si>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</si>
  <si>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</si>
  <si>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</si>
  <si>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</si>
  <si>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</si>
  <si>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</si>
  <si>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</si>
  <si>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</si>
  <si>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</si>
  <si>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</si>
  <si>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</si>
  <si>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</si>
  <si>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</si>
  <si>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</si>
  <si>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</si>
  <si>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</si>
  <si>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</si>
  <si>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</si>
  <si>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</si>
  <si>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</si>
  <si>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</si>
  <si>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</si>
  <si>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</si>
  <si>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</si>
  <si>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</si>
  <si>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</si>
  <si>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</si>
  <si>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</si>
  <si>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</si>
  <si>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</si>
  <si>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</si>
  <si>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</si>
  <si>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</si>
  <si>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</si>
  <si>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</si>
  <si>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</si>
  <si>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</si>
  <si>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</si>
  <si>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</si>
  <si>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</si>
  <si>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</si>
  <si>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</si>
  <si>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</si>
  <si>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</si>
  <si>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</si>
  <si>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</si>
  <si>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</si>
  <si>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</si>
  <si>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</si>
  <si>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</si>
  <si>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</si>
  <si>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</si>
  <si>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</si>
  <si>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</si>
  <si>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</si>
  <si>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</si>
  <si>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</si>
  <si>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</si>
  <si>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</si>
  <si>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</si>
  <si>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</si>
  <si>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</si>
  <si>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</si>
  <si>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</si>
  <si>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</si>
  <si>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</si>
  <si>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</si>
  <si>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</si>
  <si>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</si>
  <si>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</si>
  <si>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</si>
  <si>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</si>
  <si>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</si>
  <si>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</si>
  <si>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</si>
  <si>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</si>
  <si>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</si>
  <si>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</si>
  <si>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</si>
  <si>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</si>
  <si>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</si>
  <si>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</si>
  <si>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</si>
  <si>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</si>
  <si>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</si>
  <si>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</si>
  <si>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</si>
  <si>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</si>
  <si>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</si>
  <si>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</si>
  <si>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</si>
  <si>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</si>
  <si>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</si>
  <si>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</si>
  <si>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</si>
  <si>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</si>
  <si>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</si>
  <si>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</si>
  <si>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</si>
  <si>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</si>
  <si>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</si>
  <si>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</si>
  <si>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</si>
  <si>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</si>
  <si>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</si>
  <si>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</si>
  <si>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</si>
  <si>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</si>
  <si>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</si>
  <si>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</si>
  <si>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</si>
  <si>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</si>
  <si>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</si>
  <si>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</si>
  <si>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</si>
  <si>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</si>
  <si>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</si>
  <si>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</si>
  <si>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</si>
  <si>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</si>
  <si>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</si>
  <si>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</si>
  <si>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</si>
  <si>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</si>
  <si>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</si>
  <si>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</si>
  <si>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</si>
  <si>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</si>
  <si>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</si>
  <si>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</si>
  <si>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</si>
  <si>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</si>
  <si>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</si>
  <si>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</si>
  <si>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</si>
  <si>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</si>
  <si>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</si>
  <si>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</si>
  <si>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</si>
  <si>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</si>
  <si>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</si>
  <si>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</si>
  <si>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</si>
  <si>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</si>
  <si>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</si>
  <si>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</si>
  <si>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</si>
  <si>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</si>
  <si>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</si>
  <si>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</si>
  <si>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</si>
  <si>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</si>
  <si>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</si>
  <si>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</si>
  <si>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</si>
  <si>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</si>
  <si>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</si>
  <si>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</si>
  <si>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</si>
  <si>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</si>
  <si>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</si>
  <si>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</si>
  <si>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</si>
  <si>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</si>
  <si>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</si>
  <si>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</si>
  <si>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</si>
  <si>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</si>
  <si>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</si>
  <si>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</si>
  <si>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</si>
  <si>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</si>
  <si>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</si>
  <si>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</si>
  <si>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</si>
  <si>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</si>
  <si>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</si>
  <si>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</si>
  <si>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</si>
  <si>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</si>
  <si>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</si>
  <si>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</si>
  <si>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</si>
  <si>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</si>
  <si>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</si>
  <si>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</si>
  <si>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</si>
  <si>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</si>
  <si>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</si>
  <si>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</si>
  <si>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</si>
  <si>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</si>
  <si>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</si>
  <si>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</si>
  <si>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</si>
  <si>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</si>
  <si>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</si>
  <si>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</si>
  <si>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</si>
  <si>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</si>
  <si>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</si>
  <si>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</si>
  <si>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</si>
  <si>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</si>
  <si>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</si>
  <si>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</si>
  <si>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</si>
  <si>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</si>
  <si>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</si>
  <si>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</si>
  <si>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</si>
  <si>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</si>
  <si>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</si>
  <si>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</si>
  <si>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</si>
  <si>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</si>
  <si>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</si>
  <si>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</si>
  <si>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</si>
  <si>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</si>
  <si>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</si>
  <si>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</si>
  <si>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</si>
  <si>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</si>
  <si>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</si>
  <si>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</si>
  <si>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</si>
  <si>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</si>
  <si>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</si>
  <si>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</si>
  <si>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</si>
  <si>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</si>
  <si>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</si>
  <si>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</si>
  <si>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</si>
  <si>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</si>
  <si>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</si>
  <si>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</si>
  <si>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</si>
  <si>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</si>
  <si>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</si>
  <si>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</si>
  <si>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</si>
  <si>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</si>
  <si>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</si>
  <si>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</si>
  <si>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</si>
  <si>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</si>
  <si>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</si>
  <si>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</si>
  <si>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</si>
  <si>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</si>
  <si>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</si>
  <si>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</si>
  <si>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</si>
  <si>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</si>
  <si>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</si>
  <si>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</si>
  <si>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</si>
  <si>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</si>
  <si>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</si>
  <si>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</si>
  <si>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</si>
  <si>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</si>
  <si>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</si>
  <si>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</si>
  <si>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</si>
  <si>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</si>
  <si>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</si>
  <si>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</si>
  <si>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</si>
  <si>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</si>
  <si>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</si>
  <si>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</si>
  <si>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</si>
  <si>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</si>
  <si>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</si>
  <si>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</si>
  <si>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</si>
  <si>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</si>
  <si>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</si>
  <si>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</si>
  <si>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</si>
  <si>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</si>
  <si>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</si>
  <si>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</si>
  <si>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</si>
  <si>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</si>
  <si>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</si>
  <si>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</si>
  <si>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</si>
  <si>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</si>
  <si>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</si>
  <si>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</si>
  <si>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</si>
  <si>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</si>
  <si>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</si>
  <si>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</si>
  <si>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</si>
  <si>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</si>
  <si>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</si>
  <si>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</si>
  <si>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</si>
  <si>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</si>
  <si>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</si>
  <si>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</si>
  <si>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</si>
  <si>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</si>
  <si>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</si>
  <si>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</si>
  <si>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</si>
  <si>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</si>
  <si>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</si>
  <si>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</si>
  <si>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</si>
  <si>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</si>
  <si>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</si>
  <si>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</si>
  <si>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</si>
  <si>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</si>
  <si>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</si>
  <si>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</si>
  <si>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</si>
  <si>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</si>
  <si>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</si>
  <si>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</si>
  <si>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</si>
  <si>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</si>
  <si>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</si>
  <si>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</si>
  <si>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</si>
  <si>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</si>
  <si>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</si>
  <si>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</si>
  <si>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</si>
  <si>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</si>
  <si>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</si>
  <si>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</si>
  <si>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</si>
  <si>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</si>
  <si>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</si>
  <si>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</si>
  <si>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</si>
  <si>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</si>
  <si>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</si>
  <si>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</si>
  <si>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</si>
  <si>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</si>
  <si>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</si>
  <si>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</si>
  <si>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</si>
  <si>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</si>
  <si>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</si>
  <si>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</si>
  <si>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</si>
  <si>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</si>
  <si>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</si>
  <si>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</si>
  <si>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</si>
  <si>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</si>
  <si>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</si>
  <si>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</si>
  <si>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</si>
  <si>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</si>
  <si>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</si>
  <si>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</si>
  <si>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</si>
  <si>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</si>
  <si>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</si>
  <si>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</si>
  <si>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</si>
  <si>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</si>
  <si>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</si>
  <si>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</si>
  <si>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</si>
  <si>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</si>
  <si>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</si>
  <si>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</si>
  <si>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</si>
  <si>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</si>
  <si>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</si>
  <si>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</si>
  <si>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</si>
  <si>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</si>
  <si>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</si>
  <si>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</si>
  <si>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</si>
  <si>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</si>
  <si>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</si>
  <si>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</si>
  <si>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</si>
  <si>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</si>
  <si>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</si>
  <si>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</si>
  <si>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</si>
  <si>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</si>
  <si>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</si>
  <si>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</si>
  <si>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</si>
  <si>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</si>
  <si>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</si>
  <si>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</si>
  <si>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</si>
  <si>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</si>
  <si>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</si>
  <si>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</si>
  <si>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</si>
  <si>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</si>
  <si>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</si>
  <si>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</si>
  <si>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</si>
  <si>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</si>
  <si>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</si>
  <si>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</si>
  <si>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</si>
  <si>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</si>
  <si>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</si>
  <si>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</si>
  <si>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</si>
  <si>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</si>
  <si>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</si>
  <si>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</si>
  <si>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</si>
  <si>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</si>
  <si>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</si>
  <si>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</si>
  <si>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</si>
  <si>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</si>
  <si>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</si>
  <si>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</si>
  <si>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</si>
  <si>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</si>
  <si>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</si>
  <si>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</si>
  <si>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</si>
  <si>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</si>
  <si>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</si>
  <si>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</si>
  <si>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</si>
  <si>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</si>
  <si>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</si>
  <si>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</si>
  <si>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</si>
  <si>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</si>
  <si>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</si>
  <si>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</si>
  <si>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</si>
  <si>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</si>
  <si>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</si>
  <si>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</si>
  <si>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</si>
  <si>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</si>
  <si>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</si>
  <si>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</si>
  <si>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</si>
  <si>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</si>
  <si>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</si>
  <si>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</si>
  <si>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</si>
  <si>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</si>
  <si>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</si>
  <si>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</si>
  <si>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</si>
  <si>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</si>
  <si>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</si>
  <si>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</si>
  <si>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</si>
  <si>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</si>
  <si>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</si>
  <si>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</si>
  <si>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</si>
  <si>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</si>
  <si>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</si>
  <si>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</si>
  <si>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</si>
  <si>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</si>
  <si>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</si>
  <si>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</si>
  <si>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</si>
  <si>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</si>
  <si>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</si>
  <si>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</si>
  <si>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</si>
  <si>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</si>
  <si>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</si>
  <si>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</si>
  <si>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</si>
  <si>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</si>
  <si>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</si>
  <si>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</si>
  <si>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</si>
  <si>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</si>
  <si>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</si>
  <si>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</si>
  <si>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</si>
  <si>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</si>
  <si>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</si>
  <si>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</si>
  <si>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</si>
  <si>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</si>
  <si>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</si>
  <si>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</si>
  <si>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</si>
  <si>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</si>
  <si>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</si>
  <si>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</si>
  <si>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</si>
  <si>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</si>
  <si>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</si>
  <si>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</si>
  <si>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</si>
  <si>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</si>
  <si>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</si>
  <si>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</si>
  <si>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</si>
  <si>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</si>
  <si>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</si>
  <si>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</si>
  <si>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</si>
  <si>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</si>
  <si>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</si>
  <si>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</si>
  <si>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</si>
  <si>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</si>
  <si>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</si>
  <si>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</si>
  <si>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</si>
  <si>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</si>
  <si>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</si>
  <si>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</si>
  <si>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</si>
  <si>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</si>
  <si>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</si>
  <si>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</si>
  <si>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</si>
  <si>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</si>
  <si>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</si>
  <si>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</si>
  <si>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</si>
  <si>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</si>
  <si>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</si>
  <si>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</si>
  <si>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</si>
  <si>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</si>
  <si>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</si>
  <si>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</si>
  <si>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</si>
  <si>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</si>
  <si>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</si>
  <si>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</si>
  <si>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</si>
  <si>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</si>
  <si>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</si>
  <si>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</si>
  <si>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</si>
  <si>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</si>
  <si>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</si>
  <si>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</si>
  <si>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</si>
  <si>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</si>
  <si>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</si>
  <si>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</si>
  <si>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</si>
  <si>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</si>
  <si>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</si>
  <si>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</si>
  <si>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</si>
  <si>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</si>
  <si>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</si>
  <si>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</si>
  <si>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</si>
  <si>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</si>
  <si>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</si>
  <si>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</si>
  <si>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</si>
  <si>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</si>
  <si>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</si>
  <si>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</si>
  <si>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</si>
  <si>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</si>
  <si>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</si>
  <si>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</si>
  <si>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</si>
  <si>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</si>
  <si>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</si>
  <si>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</si>
  <si>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</si>
  <si>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</si>
  <si>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</si>
  <si>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</si>
  <si>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</si>
  <si>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</si>
  <si>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</si>
  <si>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</si>
  <si>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</si>
  <si>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</si>
  <si>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</si>
  <si>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</si>
  <si>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</si>
  <si>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</si>
  <si>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</si>
  <si>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</si>
  <si>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</si>
  <si>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</si>
  <si>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</si>
  <si>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</si>
  <si>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</si>
  <si>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</si>
  <si>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</si>
  <si>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</si>
  <si>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</si>
  <si>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</si>
  <si>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</si>
  <si>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</si>
  <si>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</si>
  <si>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</si>
  <si>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</si>
  <si>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</si>
  <si>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</si>
  <si>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</si>
  <si>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</si>
  <si>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</si>
  <si>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</si>
  <si>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</si>
  <si>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</si>
  <si>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</si>
  <si>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</si>
  <si>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</si>
  <si>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</si>
  <si>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</si>
  <si>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</si>
  <si>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</si>
  <si>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</si>
  <si>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</si>
  <si>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</si>
  <si>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</si>
  <si>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</si>
  <si>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</si>
  <si>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</si>
  <si>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</si>
  <si>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</si>
  <si>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</si>
  <si>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</si>
  <si>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</si>
  <si>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</si>
  <si>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</si>
  <si>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</si>
  <si>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</si>
  <si>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</si>
  <si>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</si>
  <si>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</si>
  <si>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</si>
  <si>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</si>
  <si>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</si>
  <si>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</si>
  <si>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</si>
  <si>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</si>
  <si>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</si>
  <si>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</si>
  <si>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</si>
  <si>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</si>
  <si>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</si>
  <si>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</si>
  <si>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</si>
  <si>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</si>
  <si>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</si>
  <si>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</si>
  <si>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</si>
  <si>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</si>
  <si>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</si>
  <si>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</si>
  <si>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</si>
  <si>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</si>
  <si>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</si>
  <si>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</si>
  <si>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</si>
  <si>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</si>
  <si>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</si>
  <si>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</si>
  <si>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</si>
  <si>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</si>
  <si>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</si>
  <si>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</si>
  <si>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</si>
  <si>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</si>
  <si>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</si>
  <si>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</si>
  <si>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</si>
  <si>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</si>
  <si>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</si>
  <si>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</si>
  <si>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</si>
  <si>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</si>
  <si>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</si>
  <si>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</si>
  <si>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</si>
  <si>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</si>
  <si>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</si>
  <si>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</si>
  <si>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</si>
  <si>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</si>
  <si>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</si>
  <si>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</si>
  <si>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</si>
  <si>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</si>
  <si>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</si>
  <si>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</si>
  <si>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</si>
  <si>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</si>
  <si>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</si>
  <si>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</si>
  <si>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</si>
  <si>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</si>
  <si>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</si>
  <si>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</si>
  <si>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</si>
  <si>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</si>
  <si>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</si>
  <si>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</si>
  <si>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</si>
  <si>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</si>
  <si>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</si>
  <si>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</si>
  <si>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</si>
  <si>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</si>
  <si>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</si>
  <si>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</si>
  <si>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</si>
  <si>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</si>
  <si>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</si>
  <si>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</si>
  <si>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</si>
  <si>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</si>
  <si>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</si>
  <si>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</si>
  <si>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</si>
  <si>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</si>
  <si>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</si>
  <si>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</si>
  <si>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</si>
  <si>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</si>
  <si>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</si>
  <si>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</si>
  <si>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</si>
  <si>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</si>
  <si>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</si>
  <si>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</si>
  <si>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</si>
  <si>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</si>
  <si>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</si>
  <si>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</si>
  <si>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</si>
  <si>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</si>
  <si>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</si>
  <si>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</si>
  <si>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</si>
  <si>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</si>
  <si>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</si>
  <si>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</si>
  <si>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</si>
  <si>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</si>
  <si>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</si>
  <si>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</si>
  <si>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</si>
  <si>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</si>
  <si>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</si>
  <si>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</si>
  <si>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</si>
  <si>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</si>
  <si>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</si>
  <si>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</si>
  <si>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</si>
  <si>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</si>
  <si>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</si>
  <si>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</si>
  <si>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</si>
  <si>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</si>
  <si>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</si>
  <si>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</si>
  <si>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</si>
  <si>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</si>
  <si>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</si>
  <si>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</si>
  <si>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</si>
  <si>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</si>
  <si>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</si>
  <si>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</si>
  <si>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</si>
  <si>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</si>
  <si>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</si>
  <si>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</si>
  <si>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</si>
  <si>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</si>
  <si>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</si>
  <si>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</si>
  <si>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</si>
  <si>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</si>
  <si>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</si>
  <si>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</si>
  <si>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</si>
  <si>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</si>
  <si>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</si>
  <si>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</si>
  <si>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</si>
  <si>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</si>
  <si>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</si>
  <si>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</si>
  <si>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</si>
  <si>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</si>
  <si>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</si>
  <si>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</si>
  <si>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</si>
  <si>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</si>
  <si>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</si>
  <si>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</si>
  <si>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</si>
  <si>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</si>
  <si>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</si>
  <si>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</si>
  <si>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</si>
  <si>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</si>
  <si>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</si>
  <si>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</si>
  <si>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</si>
  <si>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</si>
  <si>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</si>
  <si>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</si>
  <si>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</si>
  <si>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</si>
  <si>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</si>
  <si>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</si>
  <si>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</si>
  <si>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</si>
  <si>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</si>
  <si>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</si>
  <si>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</si>
  <si>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</si>
  <si>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</si>
  <si>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</si>
  <si>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</si>
  <si>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</si>
  <si>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</si>
  <si>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</si>
  <si>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</si>
  <si>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</si>
  <si>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</si>
  <si>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</si>
  <si>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</si>
  <si>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</si>
  <si>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</si>
  <si>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</si>
  <si>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</si>
  <si>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</si>
  <si>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</si>
  <si>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</si>
  <si>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</si>
  <si>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</si>
  <si>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</si>
  <si>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</si>
  <si>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</si>
  <si>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</si>
  <si>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</si>
  <si>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</si>
  <si>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</si>
  <si>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</si>
  <si>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</si>
  <si>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</si>
  <si>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</si>
  <si>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</si>
  <si>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</si>
  <si>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</si>
  <si>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</si>
  <si>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</si>
  <si>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</si>
  <si>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</si>
  <si>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</si>
  <si>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</si>
  <si>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</si>
  <si>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</si>
  <si>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</si>
  <si>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</si>
  <si>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</si>
  <si>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</si>
  <si>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</si>
  <si>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</si>
  <si>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</si>
  <si>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</si>
  <si>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</si>
  <si>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</si>
  <si>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</si>
  <si>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</si>
  <si>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</si>
  <si>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</si>
  <si>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</si>
  <si>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</si>
  <si>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</si>
  <si>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</si>
  <si>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</si>
  <si>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</si>
  <si>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</si>
  <si>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</si>
  <si>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</si>
  <si>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</si>
  <si>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</si>
  <si>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</si>
  <si>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</si>
  <si>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</si>
  <si>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</si>
  <si>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</si>
  <si>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</si>
  <si>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</si>
  <si>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</si>
  <si>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</si>
  <si>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</si>
  <si>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</si>
  <si>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</si>
  <si>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</si>
  <si>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</si>
  <si>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</si>
  <si>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</si>
  <si>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</si>
  <si>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</si>
  <si>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</si>
  <si>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</si>
  <si>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</si>
  <si>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</si>
  <si>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</si>
  <si>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</si>
  <si>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</si>
  <si>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</si>
  <si>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</si>
  <si>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</si>
  <si>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</si>
  <si>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</si>
  <si>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</si>
  <si>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</si>
  <si>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</si>
  <si>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</si>
  <si>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</si>
  <si>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</si>
  <si>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</si>
  <si>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</si>
  <si>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</si>
  <si>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</si>
  <si>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</si>
  <si>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</si>
  <si>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</si>
  <si>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</si>
  <si>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</si>
  <si>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</si>
  <si>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</si>
  <si>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</si>
  <si>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</si>
  <si>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</si>
  <si>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</si>
  <si>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</si>
  <si>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</si>
  <si>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</si>
  <si>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</si>
  <si>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</si>
  <si>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</si>
  <si>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</si>
  <si>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</si>
  <si>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</si>
  <si>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</si>
  <si>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</si>
  <si>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</si>
  <si>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</si>
  <si>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</si>
  <si>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</si>
  <si>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</si>
  <si>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</si>
  <si>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</si>
  <si>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</si>
  <si>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</si>
  <si>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</si>
  <si>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</si>
  <si>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</si>
  <si>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</si>
  <si>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</si>
  <si>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</si>
  <si>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</si>
  <si>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</si>
  <si>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</si>
  <si>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</si>
  <si>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</si>
  <si>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</si>
  <si>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</si>
  <si>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</si>
  <si>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</si>
  <si>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</si>
  <si>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</si>
  <si>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</si>
  <si>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</si>
  <si>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</si>
  <si>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</si>
  <si>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</si>
  <si>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</si>
  <si>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</si>
  <si>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</si>
  <si>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</si>
  <si>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</si>
  <si>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</si>
  <si>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</si>
  <si>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</si>
  <si>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</si>
  <si>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</si>
  <si>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</si>
  <si>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</si>
  <si>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</si>
  <si>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</si>
  <si>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</si>
  <si>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</si>
  <si>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</si>
  <si>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</si>
  <si>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</si>
  <si>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</si>
  <si>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</si>
  <si>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</si>
  <si>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</si>
  <si>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</si>
  <si>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</si>
  <si>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</si>
  <si>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</si>
  <si>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</si>
  <si>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</si>
  <si>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</si>
  <si>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</si>
  <si>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</si>
  <si>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</si>
  <si>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</si>
  <si>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</si>
  <si>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</si>
  <si>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</si>
  <si>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</si>
  <si>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</si>
  <si>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</si>
  <si>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</si>
  <si>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</si>
  <si>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</si>
  <si>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</si>
  <si>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</si>
  <si>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</si>
  <si>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</si>
  <si>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</si>
  <si>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</si>
  <si>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</si>
  <si>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</si>
  <si>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</si>
  <si>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</si>
  <si>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</si>
  <si>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</si>
  <si>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</si>
  <si>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</si>
  <si>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</si>
  <si>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</si>
  <si>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</si>
  <si>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</si>
  <si>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</si>
  <si>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</si>
  <si>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</si>
  <si>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</si>
  <si>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</si>
  <si>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</si>
  <si>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</si>
  <si>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</si>
  <si>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</si>
  <si>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</si>
  <si>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</si>
  <si>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</si>
  <si>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</si>
  <si>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</si>
  <si>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</si>
  <si>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</si>
  <si>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</si>
  <si>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</si>
  <si>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</si>
  <si>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</si>
  <si>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</si>
  <si>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</si>
  <si>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</si>
  <si>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</si>
  <si>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</si>
  <si>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</si>
  <si>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</si>
  <si>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</si>
  <si>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</si>
  <si>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</si>
  <si>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</si>
  <si>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</si>
  <si>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</si>
  <si>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</si>
  <si>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</si>
  <si>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</si>
  <si>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</si>
  <si>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</si>
  <si>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</si>
  <si>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</si>
  <si>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</si>
  <si>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</si>
  <si>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</si>
  <si>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</si>
  <si>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</si>
  <si>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</si>
  <si>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</si>
  <si>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</si>
  <si>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</si>
  <si>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</si>
  <si>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</si>
  <si>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</si>
  <si>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</si>
  <si>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</si>
  <si>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</si>
  <si>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</si>
  <si>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</si>
  <si>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</si>
  <si>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</si>
  <si>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</si>
  <si>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</si>
  <si>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</si>
  <si>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</si>
  <si>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</si>
  <si>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</si>
  <si>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</si>
  <si>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</si>
  <si>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</si>
  <si>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</si>
  <si>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</si>
  <si>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</si>
  <si>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</si>
  <si>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</si>
  <si>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</si>
  <si>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</si>
  <si>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</si>
  <si>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</si>
  <si>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</si>
  <si>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</si>
  <si>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</si>
  <si>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</si>
  <si>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</si>
  <si>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</si>
  <si>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</si>
  <si>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</si>
  <si>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</si>
  <si>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</si>
  <si>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</si>
  <si>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</si>
  <si>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</si>
  <si>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</si>
  <si>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</si>
  <si>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</si>
  <si>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</si>
  <si>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</si>
  <si>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</si>
  <si>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</si>
  <si>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</si>
  <si>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</si>
  <si>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</si>
  <si>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</si>
  <si>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</si>
  <si>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</si>
  <si>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</si>
  <si>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</si>
  <si>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</si>
  <si>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</si>
  <si>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</si>
  <si>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</si>
  <si>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</si>
  <si>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</si>
  <si>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</si>
  <si>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</si>
  <si>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</si>
  <si>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</si>
  <si>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</si>
  <si>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</si>
  <si>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</si>
  <si>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</si>
  <si>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</si>
  <si>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</si>
  <si>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</si>
  <si>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</si>
  <si>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</si>
  <si>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</si>
  <si>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</si>
  <si>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</si>
  <si>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</si>
  <si>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</si>
  <si>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</si>
  <si>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</si>
  <si>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</si>
  <si>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</si>
  <si>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</si>
  <si>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</si>
  <si>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</si>
  <si>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</si>
  <si>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</si>
  <si>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</si>
  <si>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</si>
  <si>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</si>
  <si>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</si>
  <si>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</si>
  <si>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</si>
  <si>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</si>
  <si>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</si>
  <si>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</si>
  <si>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</si>
  <si>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</si>
  <si>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</si>
  <si>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</si>
  <si>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</si>
  <si>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</si>
  <si>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</si>
  <si>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</si>
  <si>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</si>
  <si>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</si>
  <si>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</si>
  <si>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</si>
  <si>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</si>
  <si>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</si>
  <si>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</si>
  <si>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</si>
  <si>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</si>
  <si>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</si>
  <si>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</si>
  <si>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</si>
  <si>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</si>
  <si>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</si>
  <si>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</si>
  <si>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</si>
  <si>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</si>
  <si>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</si>
  <si>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</si>
  <si>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</si>
  <si>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</si>
  <si>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</si>
  <si>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</si>
  <si>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</si>
  <si>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</si>
  <si>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</si>
  <si>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</si>
  <si>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</si>
  <si>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</si>
  <si>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</si>
  <si>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</si>
  <si>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</si>
  <si>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</si>
  <si>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</si>
  <si>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</si>
  <si>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</si>
  <si>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</si>
  <si>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</si>
  <si>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</si>
  <si>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</si>
  <si>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</si>
  <si>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</si>
  <si>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</si>
  <si>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</si>
  <si>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</si>
  <si>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</si>
  <si>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</si>
  <si>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</si>
  <si>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</si>
  <si>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</si>
  <si>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</si>
  <si>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</si>
  <si>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</si>
  <si>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</si>
  <si>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</si>
  <si>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</si>
  <si>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</si>
  <si>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</si>
  <si>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</si>
  <si>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</si>
  <si>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</si>
  <si>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</si>
  <si>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</si>
  <si>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</si>
  <si>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</si>
  <si>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</si>
  <si>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</si>
  <si>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</si>
  <si>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</si>
  <si>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</si>
  <si>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</si>
  <si>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</si>
  <si>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</si>
  <si>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</si>
  <si>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</si>
  <si>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</si>
  <si>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</si>
  <si>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</si>
  <si>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</si>
  <si>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</si>
  <si>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</si>
  <si>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</si>
  <si>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</si>
  <si>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</si>
  <si>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</si>
  <si>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</si>
  <si>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</si>
  <si>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</si>
  <si>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</si>
  <si>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</si>
  <si>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</si>
  <si>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</si>
  <si>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</si>
  <si>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</si>
  <si>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</si>
  <si>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</si>
  <si>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</si>
  <si>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</si>
  <si>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</si>
  <si>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</si>
  <si>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</si>
  <si>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</si>
  <si>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</si>
  <si>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</si>
  <si>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</si>
  <si>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</si>
  <si>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</si>
  <si>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</si>
  <si>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</si>
  <si>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</si>
  <si>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</si>
  <si>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</si>
  <si>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</si>
  <si>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</si>
  <si>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</si>
  <si>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</si>
  <si>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</si>
  <si>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</si>
  <si>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</si>
  <si>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</si>
  <si>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</si>
  <si>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</si>
  <si>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</si>
  <si>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</si>
  <si>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</si>
  <si>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</si>
  <si>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</si>
  <si>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</si>
  <si>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</si>
  <si>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</si>
  <si>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</si>
  <si>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</si>
  <si>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</si>
  <si>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</si>
  <si>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</si>
  <si>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</si>
  <si>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</si>
  <si>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</si>
  <si>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</si>
  <si>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</si>
  <si>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</si>
  <si>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</si>
  <si>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</si>
  <si>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</si>
  <si>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</si>
  <si>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</si>
  <si>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</si>
  <si>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</si>
  <si>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</si>
  <si>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</si>
  <si>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</si>
  <si>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</si>
  <si>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</si>
  <si>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</si>
  <si>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</si>
  <si>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</si>
  <si>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</si>
  <si>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</si>
  <si>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</si>
  <si>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</si>
  <si>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</si>
  <si>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</si>
  <si>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</si>
  <si>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</si>
  <si>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</si>
  <si>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</si>
  <si>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</si>
  <si>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</si>
  <si>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</si>
  <si>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</si>
  <si>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</si>
  <si>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</si>
  <si>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</si>
  <si>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</si>
  <si>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</si>
  <si>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</si>
  <si>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</si>
  <si>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</si>
  <si>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</si>
  <si>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</si>
  <si>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</si>
  <si>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</si>
  <si>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</si>
  <si>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</si>
  <si>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</si>
  <si>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</si>
  <si>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</si>
  <si>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</si>
  <si>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</si>
  <si>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</si>
  <si>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</si>
  <si>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</si>
  <si>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</si>
  <si>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</si>
  <si>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</si>
  <si>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</si>
  <si>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</si>
  <si>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</si>
  <si>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</si>
  <si>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</si>
  <si>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</si>
  <si>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</si>
  <si>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</si>
  <si>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</si>
  <si>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</si>
  <si>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</si>
  <si>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</si>
  <si>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</si>
  <si>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</si>
  <si>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</si>
  <si>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</si>
  <si>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</si>
  <si>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</si>
  <si>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</si>
  <si>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</si>
  <si>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</si>
  <si>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</si>
  <si>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</si>
  <si>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</si>
  <si>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</si>
  <si>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</si>
  <si>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</si>
  <si>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</si>
  <si>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</si>
  <si>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</si>
  <si>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</si>
  <si>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</si>
  <si>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</si>
  <si>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</si>
  <si>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</si>
  <si>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</si>
  <si>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</si>
  <si>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</si>
  <si>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</si>
  <si>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</si>
  <si>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</si>
  <si>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</si>
  <si>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</si>
  <si>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</si>
  <si>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</si>
  <si>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</si>
  <si>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</si>
  <si>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</si>
  <si>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</si>
  <si>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</si>
  <si>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</si>
  <si>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</si>
  <si>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</si>
  <si>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</si>
  <si>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</si>
  <si>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</si>
  <si>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</si>
  <si>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</si>
  <si>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</si>
  <si>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</si>
  <si>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</si>
  <si>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</si>
  <si>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</si>
  <si>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</si>
  <si>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</si>
  <si>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</si>
  <si>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</si>
  <si>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</si>
  <si>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</si>
  <si>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</si>
  <si>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</si>
  <si>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</si>
  <si>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</si>
  <si>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</si>
  <si>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</si>
  <si>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</si>
  <si>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</si>
  <si>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</si>
  <si>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</si>
  <si>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</si>
  <si>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</si>
  <si>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</si>
  <si>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</si>
  <si>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</si>
  <si>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</si>
  <si>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</si>
  <si>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</si>
  <si>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</si>
  <si>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</si>
  <si>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</si>
  <si>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</si>
  <si>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</si>
  <si>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</si>
  <si>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</si>
  <si>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</si>
  <si>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</si>
  <si>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</si>
  <si>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</si>
  <si>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</si>
  <si>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</si>
  <si>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</si>
  <si>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</si>
  <si>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</si>
  <si>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</si>
  <si>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</si>
  <si>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</si>
  <si>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</si>
  <si>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</si>
  <si>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</si>
  <si>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</si>
  <si>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</si>
  <si>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</si>
  <si>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</si>
  <si>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</si>
  <si>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</si>
  <si>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</si>
  <si>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</si>
  <si>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</si>
  <si>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</si>
  <si>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</si>
  <si>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</si>
  <si>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</si>
  <si>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</si>
  <si>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</si>
  <si>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</si>
  <si>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</si>
  <si>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</si>
  <si>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</si>
  <si>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</si>
  <si>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</si>
  <si>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</si>
  <si>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</si>
  <si>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</si>
  <si>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</si>
  <si>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</si>
  <si>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</si>
  <si>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</si>
  <si>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</si>
  <si>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</si>
  <si>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</si>
  <si>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</si>
  <si>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</si>
  <si>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</si>
  <si>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</si>
  <si>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</si>
  <si>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</si>
  <si>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</si>
  <si>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</si>
  <si>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</si>
  <si>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</si>
  <si>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</si>
  <si>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</si>
  <si>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</si>
  <si>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</si>
  <si>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</si>
  <si>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</si>
  <si>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</si>
  <si>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</si>
  <si>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</si>
  <si>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</si>
  <si>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</si>
  <si>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</si>
  <si>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</si>
  <si>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</si>
  <si>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</si>
  <si>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</si>
  <si>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</si>
  <si>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</si>
  <si>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</si>
  <si>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</si>
  <si>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</si>
  <si>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</si>
  <si>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</si>
  <si>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</si>
  <si>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</si>
  <si>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</si>
  <si>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</si>
  <si>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</si>
  <si>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</si>
  <si>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</si>
  <si>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</si>
  <si>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</si>
  <si>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</si>
  <si>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</si>
  <si>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</si>
  <si>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</si>
  <si>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</si>
  <si>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</si>
  <si>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</si>
  <si>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</si>
  <si>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</si>
  <si>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</si>
  <si>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</si>
  <si>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</si>
  <si>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</si>
  <si>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</si>
  <si>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</si>
  <si>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</si>
  <si>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</si>
  <si>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</si>
  <si>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</si>
  <si>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</si>
  <si>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</si>
  <si>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</si>
  <si>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</si>
  <si>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</si>
  <si>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</si>
  <si>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</si>
  <si>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</si>
  <si>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</si>
  <si>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</si>
  <si>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</si>
  <si>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</si>
  <si>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</si>
  <si>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</si>
  <si>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</si>
  <si>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</si>
  <si>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</si>
  <si>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</si>
  <si>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</si>
  <si>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</si>
  <si>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</si>
  <si>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</si>
  <si>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</si>
  <si>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</si>
  <si>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</si>
  <si>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</si>
  <si>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</si>
  <si>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</si>
  <si>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</si>
  <si>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</si>
  <si>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</si>
  <si>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</si>
  <si>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</si>
  <si>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</si>
  <si>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</si>
  <si>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</si>
  <si>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</si>
  <si>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</si>
  <si>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</si>
  <si>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</si>
  <si>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</si>
  <si>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</si>
  <si>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</si>
  <si>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</si>
  <si>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</si>
  <si>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</si>
  <si>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</si>
  <si>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</si>
  <si>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</si>
  <si>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</si>
  <si>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</si>
  <si>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</si>
  <si>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</si>
  <si>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</si>
  <si>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</si>
  <si>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</si>
  <si>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</si>
  <si>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</si>
  <si>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</si>
  <si>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</si>
  <si>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</si>
  <si>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</si>
  <si>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</si>
  <si>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</si>
  <si>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</si>
  <si>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</si>
  <si>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</si>
  <si>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</si>
  <si>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</si>
  <si>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</si>
  <si>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</si>
  <si>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</si>
  <si>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</si>
  <si>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</si>
  <si>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</si>
  <si>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</si>
  <si>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</si>
  <si>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</si>
  <si>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</si>
  <si>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</si>
  <si>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</si>
  <si>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</si>
  <si>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</si>
  <si>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</si>
  <si>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</si>
  <si>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</si>
  <si>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</si>
  <si>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</si>
  <si>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</si>
  <si>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</si>
  <si>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</si>
  <si>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</si>
  <si>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</si>
  <si>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</si>
  <si>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</si>
  <si>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</si>
  <si>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</si>
  <si>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</si>
  <si>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</si>
  <si>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</si>
  <si>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</si>
  <si>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</si>
  <si>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</si>
  <si>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</si>
  <si>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</si>
  <si>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</si>
  <si>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</si>
  <si>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</si>
  <si>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</si>
  <si>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</si>
  <si>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</si>
  <si>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</si>
  <si>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</si>
  <si>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</si>
  <si>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</si>
  <si>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</si>
  <si>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</si>
  <si>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</si>
  <si>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</si>
  <si>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</si>
  <si>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</si>
  <si>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</si>
  <si>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</si>
  <si>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</si>
  <si>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</si>
  <si>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</si>
  <si>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</si>
  <si>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</si>
  <si>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</si>
  <si>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</si>
  <si>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</si>
  <si>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</si>
  <si>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</si>
  <si>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</si>
  <si>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</si>
  <si>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</si>
  <si>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</si>
  <si>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</si>
  <si>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</si>
  <si>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</si>
  <si>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</si>
  <si>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</si>
  <si>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</si>
  <si>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</si>
  <si>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</si>
  <si>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</si>
  <si>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</si>
  <si>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</si>
  <si>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</si>
  <si>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</si>
  <si>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</si>
  <si>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</si>
  <si>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</si>
  <si>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</si>
  <si>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</si>
  <si>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</si>
  <si>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</si>
  <si>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</si>
  <si>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</si>
  <si>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</si>
  <si>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</si>
  <si>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</si>
  <si>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</si>
  <si>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</si>
  <si>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</si>
  <si>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</si>
  <si>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</si>
  <si>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</si>
  <si>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</si>
  <si>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</si>
  <si>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</si>
  <si>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</si>
  <si>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</si>
  <si>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</si>
  <si>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</si>
  <si>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</si>
  <si>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</si>
  <si>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</si>
  <si>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</si>
  <si>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</si>
  <si>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</si>
  <si>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</si>
  <si>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</si>
  <si>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</si>
  <si>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</si>
  <si>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</si>
  <si>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</si>
  <si>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</si>
  <si>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</si>
  <si>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</si>
  <si>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</si>
  <si>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</si>
  <si>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</si>
  <si>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</si>
  <si>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</si>
  <si>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</si>
  <si>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</si>
  <si>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</si>
  <si>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</si>
  <si>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</si>
  <si>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</si>
  <si>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</si>
  <si>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</si>
  <si>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</si>
  <si>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</si>
  <si>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</si>
  <si>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</si>
  <si>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</si>
  <si>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</si>
  <si>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</si>
  <si>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</si>
  <si>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</si>
  <si>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</si>
  <si>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</si>
  <si>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</si>
  <si>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</si>
  <si>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</si>
  <si>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</si>
  <si>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</si>
  <si>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</si>
  <si>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</si>
  <si>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</si>
  <si>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</si>
  <si>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</si>
  <si>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</si>
  <si>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</si>
  <si>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</si>
  <si>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</si>
  <si>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</si>
  <si>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</si>
  <si>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</si>
  <si>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</si>
  <si>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</si>
  <si>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</si>
  <si>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</si>
  <si>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</si>
  <si>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</si>
  <si>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</si>
  <si>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</si>
  <si>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</si>
  <si>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</si>
  <si>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</si>
  <si>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</si>
  <si>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</si>
  <si>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</si>
  <si>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</si>
  <si>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</si>
  <si>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</si>
  <si>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</si>
  <si>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</si>
  <si>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</si>
  <si>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</si>
  <si>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</si>
  <si>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</si>
  <si>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</si>
  <si>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</si>
  <si>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</si>
  <si>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</si>
  <si>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</si>
  <si>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</si>
  <si>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</si>
  <si>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</si>
  <si>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</si>
  <si>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</si>
  <si>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</si>
  <si>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</si>
  <si>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</si>
  <si>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</si>
  <si>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</si>
  <si>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</si>
  <si>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</si>
  <si>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</si>
  <si>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</si>
  <si>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</si>
  <si>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</si>
  <si>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</si>
  <si>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</si>
  <si>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</si>
  <si>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</si>
  <si>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</si>
  <si>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</si>
  <si>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</si>
  <si>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</si>
  <si>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</si>
  <si>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</si>
  <si>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</si>
  <si>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</si>
  <si>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</si>
  <si>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</si>
  <si>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</si>
  <si>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</si>
  <si>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</si>
  <si>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</si>
  <si>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</si>
  <si>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</si>
  <si>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</si>
  <si>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</si>
  <si>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</si>
  <si>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</si>
  <si>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</si>
  <si>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</si>
  <si>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</si>
  <si>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</si>
  <si>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</si>
  <si>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</si>
  <si>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</si>
  <si>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</si>
  <si>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</si>
  <si>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</si>
  <si>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</si>
  <si>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</si>
  <si>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</si>
  <si>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</si>
  <si>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</si>
  <si>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</si>
  <si>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</si>
  <si>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</si>
  <si>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</si>
  <si>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</si>
  <si>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</si>
  <si>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</si>
  <si>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</si>
  <si>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</si>
  <si>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</si>
  <si>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</si>
  <si>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</si>
  <si>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</si>
  <si>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</si>
  <si>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</si>
  <si>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</si>
  <si>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</si>
  <si>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</si>
  <si>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</si>
  <si>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</si>
  <si>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</si>
  <si>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</si>
  <si>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</si>
  <si>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</si>
  <si>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</si>
  <si>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</si>
  <si>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</si>
  <si>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</si>
  <si>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</si>
  <si>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</si>
  <si>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</si>
  <si>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</si>
  <si>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</si>
  <si>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</si>
  <si>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</si>
  <si>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</si>
  <si>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</si>
  <si>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</si>
  <si>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</si>
  <si>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</si>
  <si>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</si>
  <si>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</si>
  <si>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</si>
  <si>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</si>
  <si>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</si>
  <si>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</si>
  <si>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</si>
  <si>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</si>
  <si>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</si>
  <si>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</si>
  <si>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</si>
  <si>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</si>
  <si>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</si>
  <si>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</si>
  <si>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</si>
  <si>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</si>
  <si>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</si>
  <si>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</si>
  <si>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</si>
  <si>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</si>
  <si>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</si>
  <si>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</si>
  <si>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</si>
  <si>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</si>
  <si>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</si>
  <si>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</si>
  <si>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</si>
  <si>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</si>
  <si>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</si>
  <si>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</si>
  <si>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</si>
  <si>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</si>
  <si>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</si>
  <si>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</si>
  <si>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</si>
  <si>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</si>
  <si>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</si>
  <si>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</si>
  <si>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</si>
  <si>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</si>
  <si>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</si>
  <si>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</si>
  <si>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</si>
  <si>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</si>
  <si>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</si>
  <si>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</si>
  <si>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</si>
  <si>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</si>
  <si>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</si>
  <si>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</si>
  <si>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</si>
  <si>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</si>
  <si>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</si>
  <si>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</si>
  <si>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</si>
  <si>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</si>
  <si>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</si>
  <si>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</si>
  <si>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</si>
  <si>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</si>
  <si>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</si>
  <si>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</si>
  <si>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</si>
  <si>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</si>
  <si>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</si>
  <si>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</si>
  <si>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</si>
  <si>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</si>
  <si>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</si>
  <si>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</si>
  <si>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</si>
  <si>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</si>
  <si>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</si>
  <si>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</si>
  <si>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</si>
  <si>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</si>
  <si>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</si>
  <si>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</si>
  <si>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</si>
  <si>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</si>
  <si>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</si>
  <si>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</si>
  <si>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</si>
  <si>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</si>
  <si>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</si>
  <si>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</si>
  <si>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</si>
  <si>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</si>
  <si>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</si>
  <si>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</si>
  <si>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</si>
  <si>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</si>
  <si>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</si>
  <si>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</si>
  <si>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</si>
  <si>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</si>
  <si>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</si>
  <si>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</si>
  <si>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</si>
  <si>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</si>
  <si>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</si>
  <si>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</si>
  <si>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</si>
  <si>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</si>
  <si>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</si>
  <si>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</si>
  <si>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</si>
  <si>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</si>
  <si>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</si>
  <si>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</si>
  <si>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</si>
  <si>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</si>
  <si>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</si>
  <si>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</si>
  <si>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</si>
  <si>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</si>
  <si>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</si>
  <si>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</si>
  <si>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</si>
  <si>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</si>
  <si>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</si>
  <si>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</si>
  <si>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</si>
  <si>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</si>
  <si>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</si>
  <si>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</si>
  <si>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</si>
  <si>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</si>
  <si>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</si>
  <si>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</si>
  <si>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</si>
  <si>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</si>
  <si>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</si>
  <si>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</si>
  <si>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</si>
  <si>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</si>
  <si>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</si>
  <si>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</si>
  <si>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</si>
  <si>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</si>
  <si>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</si>
  <si>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</si>
  <si>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</si>
  <si>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</si>
  <si>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</si>
  <si>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</si>
  <si>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</si>
  <si>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</si>
  <si>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</si>
  <si>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</si>
  <si>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</si>
  <si>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</si>
  <si>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</si>
  <si>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</si>
  <si>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</si>
  <si>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</si>
  <si>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</si>
  <si>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</si>
  <si>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</si>
  <si>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</si>
  <si>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</si>
  <si>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</si>
  <si>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</si>
  <si>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</si>
  <si>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</si>
  <si>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</si>
  <si>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</si>
  <si>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</si>
  <si>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</si>
  <si>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</si>
  <si>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</si>
  <si>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</si>
  <si>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</si>
  <si>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</si>
  <si>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</si>
  <si>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</si>
  <si>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</si>
  <si>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</si>
  <si>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</si>
  <si>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</si>
  <si>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</si>
  <si>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</si>
  <si>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</si>
  <si>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</si>
  <si>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</si>
  <si>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</si>
  <si>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</si>
  <si>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</si>
  <si>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</si>
  <si>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</si>
  <si>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</si>
  <si>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</si>
  <si>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</si>
  <si>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</si>
  <si>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</si>
  <si>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</si>
  <si>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</si>
  <si>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</si>
  <si>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</si>
  <si>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</si>
  <si>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</si>
  <si>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</si>
  <si>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</si>
  <si>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</si>
  <si>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</si>
  <si>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</si>
  <si>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</si>
  <si>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</si>
  <si>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</si>
  <si>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</si>
  <si>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</si>
  <si>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</si>
  <si>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</si>
  <si>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</si>
  <si>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</si>
  <si>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</si>
  <si>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</si>
  <si>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</si>
  <si>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</si>
  <si>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</si>
  <si>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</si>
  <si>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</si>
  <si>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</si>
  <si>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</si>
  <si>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</si>
  <si>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</si>
  <si>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</si>
  <si>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</si>
  <si>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</si>
  <si>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</si>
  <si>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</si>
  <si>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</si>
  <si>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</si>
  <si>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</si>
  <si>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</si>
  <si>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</si>
  <si>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</si>
  <si>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</si>
  <si>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</si>
  <si>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</si>
  <si>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</si>
  <si>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</si>
  <si>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</si>
  <si>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</si>
  <si>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</si>
  <si>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</si>
  <si>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</si>
  <si>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</si>
  <si>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</si>
  <si>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</si>
  <si>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</si>
  <si>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</si>
  <si>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</si>
  <si>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</si>
  <si>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</si>
  <si>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</si>
  <si>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</si>
  <si>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</si>
  <si>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</si>
  <si>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</si>
  <si>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</si>
  <si>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</si>
  <si>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</si>
  <si>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</si>
  <si>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</si>
  <si>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</si>
  <si>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</si>
  <si>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</si>
  <si>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</si>
  <si>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</si>
  <si>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</si>
  <si>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</si>
  <si>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</si>
  <si>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</si>
  <si>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</si>
  <si>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</si>
  <si>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</si>
  <si>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</si>
  <si>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</si>
  <si>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</si>
  <si>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</si>
  <si>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</si>
  <si>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</si>
  <si>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</si>
  <si>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</si>
  <si>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</si>
  <si>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</si>
  <si>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</si>
  <si>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</si>
  <si>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</si>
  <si>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</si>
  <si>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</si>
  <si>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</si>
  <si>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</si>
  <si>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</si>
  <si>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</si>
  <si>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</si>
  <si>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</si>
  <si>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</si>
  <si>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</si>
  <si>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</si>
  <si>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</si>
  <si>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</si>
  <si>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</si>
  <si>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</si>
  <si>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</si>
  <si>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</si>
  <si>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</si>
  <si>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</si>
  <si>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</si>
  <si>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</si>
  <si>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</si>
  <si>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</si>
  <si>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</si>
  <si>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</si>
  <si>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</si>
  <si>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</si>
  <si>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</si>
  <si>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</si>
  <si>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</si>
  <si>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</si>
  <si>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</si>
  <si>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</si>
  <si>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</si>
  <si>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</si>
  <si>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</si>
  <si>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</si>
  <si>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</si>
  <si>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</si>
  <si>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</si>
  <si>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</si>
  <si>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</si>
  <si>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</si>
  <si>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</si>
  <si>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</si>
  <si>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</si>
  <si>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</si>
  <si>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</si>
  <si>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</si>
  <si>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</si>
  <si>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</si>
  <si>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</si>
  <si>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</si>
  <si>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</si>
  <si>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</si>
  <si>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</si>
  <si>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</si>
  <si>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</si>
  <si>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</si>
  <si>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</si>
  <si>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</si>
  <si>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</si>
  <si>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</si>
  <si>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</si>
  <si>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</si>
  <si>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</si>
  <si>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</si>
  <si>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</si>
  <si>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</si>
  <si>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</si>
  <si>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</si>
  <si>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</si>
  <si>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</si>
  <si>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</si>
  <si>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</si>
  <si>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</si>
  <si>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</si>
  <si>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</si>
  <si>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</si>
  <si>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</si>
  <si>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</si>
  <si>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</si>
  <si>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</si>
  <si>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</si>
  <si>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</si>
  <si>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</si>
  <si>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</si>
  <si>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</si>
  <si>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</si>
  <si>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</si>
  <si>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</si>
  <si>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</si>
  <si>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</si>
  <si>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</si>
  <si>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</si>
  <si>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</si>
  <si>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</si>
  <si>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</si>
  <si>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</si>
  <si>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</si>
  <si>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</si>
  <si>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</si>
  <si>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</si>
  <si>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</si>
  <si>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</si>
  <si>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</si>
  <si>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</si>
  <si>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</si>
  <si>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</si>
  <si>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</si>
  <si>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</si>
  <si>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</si>
  <si>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</si>
  <si>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</si>
  <si>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</si>
  <si>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</si>
  <si>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</si>
  <si>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</si>
  <si>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</si>
  <si>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</si>
  <si>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</si>
  <si>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</si>
  <si>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</si>
  <si>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</si>
  <si>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</si>
  <si>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</si>
  <si>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</si>
  <si>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</si>
  <si>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</si>
  <si>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</si>
  <si>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</si>
  <si>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</si>
  <si>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</si>
  <si>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</si>
  <si>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</si>
  <si>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</si>
  <si>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</si>
  <si>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</si>
  <si>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</si>
  <si>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</si>
  <si>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</si>
  <si>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</si>
  <si>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</si>
  <si>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</si>
  <si>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</si>
  <si>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</si>
  <si>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</si>
  <si>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</si>
  <si>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</si>
  <si>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</si>
  <si>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</si>
  <si>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</si>
  <si>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</si>
  <si>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</si>
  <si>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</si>
  <si>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</si>
  <si>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</si>
  <si>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</si>
  <si>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</si>
  <si>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</si>
  <si>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</si>
  <si>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</si>
  <si>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</si>
  <si>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</si>
  <si>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</si>
  <si>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</si>
  <si>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</si>
  <si>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</si>
  <si>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</si>
  <si>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</si>
  <si>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</si>
  <si>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</si>
  <si>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</si>
  <si>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</si>
  <si>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</si>
  <si>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</si>
  <si>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</si>
  <si>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</si>
  <si>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</si>
  <si>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</si>
  <si>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</si>
  <si>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</si>
  <si>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</si>
  <si>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</si>
  <si>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</si>
  <si>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</si>
  <si>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</si>
  <si>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</si>
  <si>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</si>
  <si>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</si>
  <si>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</si>
  <si>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</si>
  <si>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</si>
  <si>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</si>
  <si>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</si>
  <si>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</si>
  <si>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</si>
  <si>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</si>
  <si>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</si>
  <si>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</si>
  <si>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</si>
  <si>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</si>
  <si>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</si>
  <si>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</si>
  <si>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</si>
  <si>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</si>
  <si>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</si>
  <si>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</si>
  <si>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</si>
  <si>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</si>
  <si>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</si>
  <si>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</si>
  <si>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</si>
  <si>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</si>
  <si>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</si>
  <si>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</si>
  <si>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</si>
  <si>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</si>
  <si>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</si>
  <si>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</si>
  <si>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</si>
  <si>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</si>
  <si>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</si>
  <si>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</si>
  <si>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</si>
  <si>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</si>
  <si>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</si>
  <si>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</si>
  <si>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</si>
  <si>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</si>
  <si>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</si>
  <si>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</si>
  <si>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</si>
  <si>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</si>
  <si>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</si>
  <si>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</si>
  <si>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</si>
  <si>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</si>
  <si>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</si>
  <si>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</si>
  <si>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</si>
  <si>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</si>
  <si>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</si>
  <si>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</si>
  <si>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</si>
  <si>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</si>
  <si>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</si>
  <si>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</si>
  <si>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</si>
  <si>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</si>
  <si>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</si>
  <si>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</si>
  <si>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</si>
  <si>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</si>
  <si>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</si>
  <si>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</si>
  <si>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</si>
  <si>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</si>
  <si>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</si>
  <si>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</si>
  <si>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</si>
  <si>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</si>
  <si>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</si>
  <si>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</si>
  <si>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</si>
  <si>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</si>
  <si>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</si>
  <si>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</si>
  <si>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</si>
  <si>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</si>
  <si>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</si>
  <si>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</si>
  <si>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</si>
  <si>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</si>
  <si>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</si>
  <si>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</si>
  <si>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</si>
  <si>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</si>
  <si>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</si>
  <si>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</si>
  <si>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</si>
  <si>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</si>
  <si>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</si>
  <si>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</si>
  <si>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</si>
  <si>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</si>
  <si>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</si>
  <si>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</si>
  <si>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</si>
  <si>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</si>
  <si>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</si>
  <si>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</si>
  <si>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</si>
  <si>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</si>
  <si>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</si>
  <si>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</si>
  <si>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</si>
  <si>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</si>
  <si>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</si>
  <si>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</si>
  <si>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</si>
  <si>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</si>
  <si>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</si>
  <si>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</si>
  <si>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</si>
  <si>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</si>
  <si>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</si>
  <si>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</si>
  <si>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</si>
  <si>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</si>
  <si>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</si>
  <si>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</si>
  <si>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</si>
  <si>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</si>
  <si>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</si>
  <si>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</si>
  <si>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</si>
  <si>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</si>
  <si>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</si>
  <si>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</si>
  <si>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</si>
  <si>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</si>
  <si>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</si>
  <si>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</si>
  <si>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</si>
  <si>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</si>
  <si>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</si>
  <si>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</si>
  <si>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</si>
  <si>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</si>
  <si>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</si>
  <si>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</si>
  <si>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</si>
  <si>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</si>
  <si>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</si>
  <si>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</si>
  <si>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</si>
  <si>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</si>
  <si>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</si>
  <si>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</si>
  <si>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</si>
  <si>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</si>
  <si>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</si>
  <si>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</si>
  <si>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</si>
  <si>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</si>
  <si>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</si>
  <si>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</si>
  <si>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</si>
  <si>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</si>
  <si>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</si>
  <si>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</si>
  <si>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</si>
  <si>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</si>
  <si>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</si>
  <si>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</si>
  <si>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</si>
  <si>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</si>
  <si>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</si>
  <si>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</si>
  <si>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</si>
  <si>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</si>
  <si>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</si>
  <si>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</si>
  <si>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</si>
  <si>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</si>
  <si>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</si>
  <si>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</si>
  <si>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</si>
  <si>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</si>
  <si>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</si>
  <si>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</si>
  <si>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</si>
  <si>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</si>
  <si>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</si>
  <si>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</si>
  <si>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</si>
  <si>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</si>
  <si>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</si>
  <si>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</si>
  <si>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</si>
  <si>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</si>
  <si>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</si>
  <si>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</si>
  <si>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</si>
  <si>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</si>
  <si>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</si>
  <si>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</si>
  <si>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</si>
  <si>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</si>
  <si>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</si>
  <si>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</si>
  <si>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</si>
  <si>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</si>
  <si>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</si>
  <si>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</si>
  <si>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</si>
  <si>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</si>
  <si>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</si>
  <si>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</si>
  <si>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</si>
  <si>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</si>
  <si>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</si>
  <si>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</si>
  <si>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</si>
  <si>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</si>
  <si>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</si>
  <si>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</si>
  <si>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</si>
  <si>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</si>
  <si>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</si>
  <si>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</si>
  <si>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</si>
  <si>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</si>
  <si>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</si>
  <si>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</si>
  <si>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</si>
  <si>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</si>
  <si>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</si>
  <si>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</si>
  <si>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</si>
  <si>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</si>
  <si>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</si>
  <si>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</si>
  <si>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</si>
  <si>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</si>
  <si>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</si>
  <si>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</si>
  <si>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</si>
  <si>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</si>
  <si>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</si>
  <si>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</si>
  <si>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</si>
  <si>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</si>
  <si>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</si>
  <si>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</si>
  <si>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</si>
  <si>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</si>
  <si>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</si>
  <si>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</si>
  <si>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</si>
  <si>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</si>
  <si>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</si>
  <si>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</si>
  <si>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</si>
  <si>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</si>
  <si>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</si>
  <si>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</si>
  <si>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</si>
  <si>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</si>
  <si>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</si>
  <si>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</si>
  <si>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</si>
  <si>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</si>
  <si>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</si>
  <si>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</si>
  <si>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</si>
  <si>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</si>
  <si>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</si>
  <si>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</si>
  <si>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</si>
  <si>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</si>
  <si>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</si>
  <si>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</si>
  <si>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</si>
  <si>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</si>
  <si>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</si>
  <si>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</si>
  <si>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</si>
  <si>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</si>
  <si>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</si>
  <si>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</si>
  <si>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</si>
  <si>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</si>
  <si>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</si>
  <si>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</si>
  <si>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</si>
  <si>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</si>
  <si>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</si>
  <si>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</si>
  <si>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</si>
  <si>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</si>
  <si>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</si>
  <si>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</si>
  <si>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</si>
  <si>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</si>
  <si>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</si>
  <si>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</si>
  <si>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</si>
  <si>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</si>
  <si>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</si>
  <si>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</si>
  <si>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</si>
  <si>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</si>
  <si>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</si>
  <si>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</si>
  <si>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</si>
  <si>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</si>
  <si>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</si>
  <si>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</si>
  <si>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</si>
  <si>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</si>
  <si>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</si>
  <si>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</si>
  <si>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</si>
  <si>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</si>
  <si>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</si>
  <si>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</si>
  <si>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</si>
  <si>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</si>
  <si>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</si>
  <si>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</si>
  <si>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</si>
  <si>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</si>
  <si>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</si>
  <si>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</si>
  <si>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</si>
  <si>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</si>
  <si>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</si>
  <si>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</si>
  <si>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</si>
  <si>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</si>
  <si>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</si>
  <si>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</si>
  <si>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</si>
  <si>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</si>
  <si>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</si>
  <si>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</si>
  <si>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</si>
  <si>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</si>
  <si>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</si>
  <si>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</si>
  <si>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</si>
  <si>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</si>
  <si>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</si>
  <si>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</si>
  <si>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</si>
  <si>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</si>
  <si>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</si>
  <si>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</si>
  <si>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</si>
  <si>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</si>
  <si>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</si>
  <si>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</si>
  <si>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</si>
  <si>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</si>
  <si>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</si>
  <si>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</si>
  <si>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</si>
  <si>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</si>
  <si>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</si>
  <si>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</si>
  <si>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</si>
  <si>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</si>
  <si>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</si>
  <si>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</si>
  <si>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</si>
  <si>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</si>
  <si>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</si>
  <si>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</si>
  <si>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</si>
  <si>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</si>
  <si>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</si>
  <si>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</si>
  <si>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</si>
  <si>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</si>
  <si>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</si>
  <si>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</si>
  <si>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</si>
  <si>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</si>
  <si>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</si>
  <si>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</si>
  <si>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</si>
  <si>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</si>
  <si>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</si>
  <si>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</si>
  <si>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</si>
  <si>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</si>
  <si>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</si>
  <si>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</si>
  <si>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</si>
  <si>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</si>
  <si>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</si>
  <si>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</si>
  <si>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</si>
  <si>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</si>
  <si>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</si>
  <si>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</si>
  <si>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</si>
  <si>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</si>
  <si>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</si>
  <si>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</si>
  <si>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</si>
  <si>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</si>
  <si>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</si>
  <si>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</si>
  <si>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</si>
  <si>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</si>
  <si>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</si>
  <si>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</si>
  <si>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</si>
  <si>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</si>
  <si>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</si>
  <si>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</si>
  <si>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</si>
  <si>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</si>
  <si>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</si>
  <si>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</si>
  <si>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</si>
  <si>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</si>
  <si>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</si>
  <si>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</si>
  <si>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</si>
  <si>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</si>
  <si>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</si>
  <si>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</si>
  <si>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</si>
  <si>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</si>
  <si>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</si>
  <si>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</si>
  <si>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</si>
  <si>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</si>
  <si>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</si>
  <si>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</si>
  <si>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</si>
  <si>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</si>
  <si>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</si>
  <si>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</si>
  <si>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</si>
  <si>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</si>
  <si>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</si>
  <si>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</si>
  <si>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</si>
  <si>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</si>
  <si>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</si>
  <si>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</si>
  <si>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</si>
  <si>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</si>
  <si>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</si>
  <si>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</si>
  <si>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</si>
  <si>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</si>
  <si>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</si>
  <si>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</si>
  <si>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</si>
  <si>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</si>
  <si>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</si>
  <si>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</si>
  <si>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</si>
  <si>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</si>
  <si>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</si>
  <si>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</si>
  <si>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</si>
  <si>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</si>
  <si>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</si>
  <si>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</si>
  <si>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</si>
  <si>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</si>
  <si>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</si>
  <si>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</si>
  <si>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</si>
  <si>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</si>
  <si>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</si>
  <si>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</si>
  <si>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</si>
  <si>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</si>
  <si>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</si>
  <si>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</si>
  <si>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</si>
  <si>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</si>
  <si>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</si>
  <si>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</si>
  <si>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</si>
  <si>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</si>
  <si>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</si>
  <si>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</si>
  <si>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</si>
  <si>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</si>
  <si>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</si>
  <si>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</si>
  <si>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</si>
  <si>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</si>
  <si>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</si>
  <si>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</si>
  <si>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</si>
  <si>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</si>
  <si>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</si>
  <si>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</si>
  <si>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</si>
  <si>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</si>
  <si>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</si>
  <si>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</si>
  <si>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</si>
  <si>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</si>
  <si>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</si>
  <si>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</si>
  <si>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</si>
  <si>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</si>
  <si>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</si>
  <si>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</si>
  <si>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</si>
  <si>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</si>
  <si>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</si>
  <si>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</si>
  <si>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</si>
  <si>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</si>
  <si>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</si>
  <si>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</si>
  <si>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</si>
  <si>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</si>
  <si>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</si>
  <si>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</si>
  <si>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</si>
  <si>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</si>
  <si>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</si>
  <si>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</si>
  <si>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</si>
  <si>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</si>
  <si>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</si>
  <si>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</si>
  <si>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</si>
  <si>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</si>
  <si>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</si>
  <si>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</si>
  <si>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</si>
  <si>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</si>
  <si>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</si>
  <si>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</si>
  <si>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</si>
  <si>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</si>
  <si>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</si>
  <si>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</si>
  <si>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</si>
  <si>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</si>
  <si>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</si>
  <si>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</si>
  <si>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</si>
  <si>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</si>
  <si>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</si>
  <si>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</si>
  <si>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</si>
  <si>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</si>
  <si>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</si>
  <si>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</si>
  <si>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</si>
  <si>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</si>
  <si>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</si>
  <si>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</si>
  <si>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</si>
  <si>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</si>
  <si>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</si>
  <si>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</si>
  <si>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</si>
  <si>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</si>
  <si>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</si>
  <si>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</si>
  <si>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</si>
  <si>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</si>
  <si>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</si>
  <si>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</si>
  <si>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</si>
  <si>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</si>
  <si>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</si>
  <si>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</si>
  <si>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</si>
  <si>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</si>
  <si>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</si>
  <si>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</si>
  <si>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</si>
  <si>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</si>
  <si>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</si>
  <si>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</si>
  <si>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</si>
  <si>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</si>
  <si>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</si>
  <si>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</si>
  <si>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</si>
  <si>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</si>
  <si>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</si>
  <si>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</si>
  <si>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</si>
  <si>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</si>
  <si>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</si>
  <si>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</si>
  <si>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</si>
  <si>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</si>
  <si>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</si>
  <si>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</si>
  <si>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</si>
  <si>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</si>
  <si>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</si>
  <si>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</si>
  <si>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</si>
  <si>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</si>
  <si>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</si>
  <si>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</si>
  <si>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</si>
  <si>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</si>
  <si>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</si>
  <si>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</si>
  <si>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</si>
  <si>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</si>
  <si>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</si>
  <si>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</si>
  <si>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</si>
  <si>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</si>
  <si>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</si>
  <si>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</si>
  <si>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</si>
  <si>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</si>
  <si>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</si>
  <si>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</si>
  <si>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</si>
  <si>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</si>
  <si>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</si>
  <si>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</si>
  <si>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</si>
  <si>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</si>
  <si>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</si>
  <si>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</si>
  <si>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</si>
  <si>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</si>
  <si>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</si>
  <si>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</si>
  <si>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</si>
  <si>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</si>
  <si>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</si>
  <si>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</si>
  <si>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</si>
  <si>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</si>
  <si>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</si>
  <si>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</si>
  <si>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</si>
  <si>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</si>
  <si>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</si>
  <si>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</si>
  <si>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</si>
  <si>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</si>
  <si>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</si>
  <si>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</si>
  <si>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</si>
  <si>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</si>
  <si>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</si>
  <si>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</si>
  <si>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</si>
  <si>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</si>
  <si>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</si>
  <si>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</si>
  <si>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</si>
  <si>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</si>
  <si>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</si>
  <si>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</si>
  <si>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</si>
  <si>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</si>
  <si>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</si>
  <si>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</si>
  <si>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</si>
  <si>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</si>
  <si>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</si>
  <si>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</si>
  <si>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</si>
  <si>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</si>
  <si>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</si>
  <si>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</si>
  <si>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</si>
  <si>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</si>
  <si>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</si>
  <si>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</si>
  <si>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</si>
  <si>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</si>
  <si>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</si>
  <si>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</si>
  <si>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</si>
  <si>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</si>
  <si>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</si>
  <si>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</si>
  <si>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</si>
  <si>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</si>
  <si>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</si>
  <si>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</si>
  <si>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</si>
  <si>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</si>
  <si>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</si>
  <si>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</si>
  <si>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</si>
  <si>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</si>
  <si>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</si>
  <si>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</si>
  <si>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</si>
  <si>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</si>
  <si>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</si>
  <si>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</si>
  <si>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</si>
  <si>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</si>
  <si>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</si>
  <si>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</si>
  <si>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</si>
  <si>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</si>
  <si>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</si>
  <si>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</si>
  <si>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</si>
  <si>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</si>
  <si>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</si>
  <si>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</si>
  <si>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</si>
  <si>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</si>
  <si>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</si>
  <si>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</si>
  <si>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</si>
  <si>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</si>
  <si>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</si>
  <si>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</si>
  <si>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</si>
  <si>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</si>
  <si>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</si>
  <si>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</si>
  <si>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</si>
  <si>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</si>
  <si>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</si>
  <si>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</si>
  <si>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</si>
  <si>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</si>
  <si>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</si>
  <si>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</si>
  <si>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</si>
  <si>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</si>
  <si>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</si>
  <si>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</si>
  <si>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</si>
  <si>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</si>
  <si>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</si>
  <si>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</si>
  <si>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</si>
  <si>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</si>
  <si>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</si>
  <si>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</si>
  <si>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</si>
  <si>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</si>
  <si>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</si>
  <si>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</si>
  <si>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</si>
  <si>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</si>
  <si>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</si>
  <si>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</si>
  <si>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</si>
  <si>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</si>
  <si>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</si>
  <si>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</si>
  <si>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</si>
  <si>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</si>
  <si>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</si>
  <si>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</si>
  <si>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</si>
  <si>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</si>
  <si>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</si>
  <si>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</si>
  <si>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</si>
  <si>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</si>
  <si>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</si>
  <si>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</si>
  <si>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</si>
  <si>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</si>
  <si>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</si>
  <si>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</si>
  <si>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</si>
  <si>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</si>
  <si>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</si>
  <si>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</si>
  <si>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</si>
  <si>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</si>
  <si>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</si>
  <si>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</si>
  <si>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</si>
  <si>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</si>
  <si>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</si>
  <si>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</si>
  <si>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</si>
  <si>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</si>
  <si>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</si>
  <si>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</si>
  <si>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</si>
  <si>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</si>
  <si>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</si>
  <si>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</si>
  <si>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</si>
  <si>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</si>
  <si>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</si>
  <si>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</si>
  <si>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</si>
  <si>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</si>
  <si>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</si>
  <si>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</si>
  <si>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</si>
  <si>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</si>
  <si>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</si>
  <si>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</si>
  <si>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</si>
  <si>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</si>
  <si>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</si>
  <si>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</si>
  <si>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</si>
  <si>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</si>
  <si>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</si>
  <si>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</si>
  <si>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</si>
  <si>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</si>
  <si>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</si>
  <si>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</si>
  <si>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</si>
  <si>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</si>
  <si>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</si>
  <si>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</si>
  <si>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</si>
  <si>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</si>
  <si>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</si>
  <si>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</si>
  <si>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</si>
  <si>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</si>
  <si>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</si>
  <si>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</si>
  <si>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</si>
  <si>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</si>
  <si>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</si>
  <si>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</si>
  <si>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</si>
  <si>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</si>
  <si>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</si>
  <si>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</si>
  <si>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</si>
  <si>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</si>
  <si>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</si>
  <si>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</si>
  <si>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</si>
  <si>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</si>
  <si>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</si>
  <si>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</si>
  <si>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</si>
  <si>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</si>
  <si>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</si>
  <si>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</si>
  <si>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</si>
  <si>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</si>
  <si>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</si>
  <si>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</si>
  <si>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</si>
  <si>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</si>
  <si>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</si>
  <si>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</si>
  <si>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</si>
  <si>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</si>
  <si>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</si>
  <si>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</si>
  <si>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</si>
  <si>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</si>
  <si>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</si>
  <si>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</si>
  <si>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</si>
  <si>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</si>
  <si>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</si>
  <si>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</si>
  <si>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</si>
  <si>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</si>
  <si>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</si>
  <si>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</si>
  <si>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</si>
  <si>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</si>
  <si>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</si>
  <si>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</si>
  <si>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</si>
  <si>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</si>
  <si>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</si>
  <si>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</si>
  <si>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</si>
  <si>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</si>
  <si>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</si>
  <si>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</si>
  <si>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</si>
  <si>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</si>
  <si>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</si>
  <si>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</si>
  <si>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</si>
  <si>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</si>
  <si>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</si>
  <si>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</si>
  <si>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</si>
  <si>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</si>
  <si>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</si>
  <si>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</si>
  <si>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</si>
  <si>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</si>
  <si>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</si>
  <si>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</si>
  <si>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</si>
  <si>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</si>
  <si>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</si>
  <si>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</si>
  <si>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</si>
  <si>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</si>
  <si>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</si>
  <si>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</si>
  <si>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</si>
  <si>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</si>
  <si>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</si>
  <si>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</si>
  <si>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</si>
  <si>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</si>
  <si>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</si>
  <si>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</si>
  <si>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</si>
  <si>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</si>
  <si>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</si>
  <si>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</si>
  <si>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</si>
  <si>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</si>
  <si>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</si>
  <si>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</si>
  <si>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</si>
  <si>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</si>
  <si>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</si>
  <si>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</si>
  <si>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</si>
  <si>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</si>
  <si>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</si>
  <si>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</si>
  <si>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</si>
  <si>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</si>
  <si>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</si>
  <si>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</si>
  <si>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</si>
  <si>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</si>
  <si>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</si>
  <si>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</si>
  <si>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</si>
  <si>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</si>
  <si>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</si>
  <si>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</si>
  <si>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</si>
  <si>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</si>
  <si>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</si>
  <si>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</si>
  <si>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</si>
  <si>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</si>
  <si>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</si>
  <si>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</si>
  <si>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</si>
  <si>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</si>
  <si>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</si>
  <si>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</si>
  <si>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</si>
  <si>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</si>
  <si>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</si>
  <si>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</si>
  <si>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</si>
  <si>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</si>
  <si>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</si>
  <si>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</si>
  <si>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</si>
  <si>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</si>
  <si>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</si>
  <si>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</si>
  <si>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</si>
  <si>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</si>
  <si>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</si>
  <si>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</si>
  <si>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</si>
  <si>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</si>
  <si>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</si>
  <si>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</si>
  <si>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</si>
  <si>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</si>
  <si>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</si>
  <si>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</si>
  <si>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</si>
  <si>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</si>
  <si>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</si>
  <si>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</si>
  <si>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</si>
  <si>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</si>
  <si>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</si>
  <si>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</si>
  <si>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</si>
  <si>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</si>
  <si>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</si>
  <si>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</si>
  <si>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</si>
  <si>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</si>
  <si>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</si>
  <si>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</si>
  <si>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</si>
  <si>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</si>
  <si>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</si>
  <si>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</si>
  <si>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</si>
  <si>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</si>
  <si>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</si>
  <si>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</si>
  <si>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</si>
  <si>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</si>
  <si>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</si>
  <si>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</si>
  <si>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</si>
  <si>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</si>
  <si>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</si>
  <si>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</si>
  <si>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</si>
  <si>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</si>
  <si>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</si>
  <si>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</si>
  <si>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</si>
  <si>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</si>
  <si>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</si>
  <si>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</si>
  <si>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</si>
  <si>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</si>
  <si>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</si>
  <si>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</si>
  <si>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</si>
  <si>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</si>
  <si>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</si>
  <si>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</si>
  <si>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</si>
  <si>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</si>
  <si>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</si>
  <si>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</si>
  <si>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</si>
  <si>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</si>
  <si>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</si>
  <si>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</si>
  <si>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</si>
  <si>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</si>
  <si>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</si>
  <si>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</si>
  <si>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</si>
  <si>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</si>
  <si>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</si>
  <si>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</si>
  <si>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</si>
  <si>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</si>
  <si>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</si>
  <si>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</si>
  <si>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</si>
  <si>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</si>
  <si>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</si>
  <si>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</si>
  <si>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</si>
  <si>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</si>
  <si>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</si>
  <si>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</si>
  <si>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</si>
  <si>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</si>
  <si>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</si>
  <si>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</si>
  <si>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</si>
  <si>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</si>
  <si>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</si>
  <si>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</si>
  <si>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</si>
  <si>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</si>
  <si>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</si>
  <si>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</si>
  <si>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</si>
  <si>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</si>
  <si>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</si>
  <si>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</si>
  <si>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</si>
  <si>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</si>
  <si>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</si>
  <si>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</si>
  <si>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</si>
  <si>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</si>
  <si>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</si>
  <si>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</si>
  <si>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</si>
  <si>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</si>
  <si>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</si>
  <si>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</si>
  <si>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</si>
  <si>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</si>
  <si>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</si>
  <si>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</si>
  <si>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</si>
  <si>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</si>
  <si>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</si>
  <si>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</si>
  <si>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</si>
  <si>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</si>
  <si>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</si>
  <si>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</si>
  <si>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</si>
  <si>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</si>
  <si>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</si>
  <si>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</si>
  <si>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</si>
  <si>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</si>
  <si>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</si>
  <si>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</si>
  <si>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</si>
  <si>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</si>
  <si>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</si>
  <si>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</si>
  <si>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</si>
  <si>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</si>
  <si>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</si>
  <si>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</si>
  <si>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</si>
  <si>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</si>
  <si>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</si>
  <si>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</si>
  <si>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</si>
  <si>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</si>
  <si>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</si>
  <si>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</si>
  <si>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</si>
  <si>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</si>
  <si>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</si>
  <si>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</si>
  <si>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</si>
  <si>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</si>
  <si>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</si>
  <si>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</si>
  <si>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</si>
  <si>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</si>
  <si>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</si>
  <si>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</si>
  <si>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</si>
  <si>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</si>
  <si>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</si>
  <si>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</si>
  <si>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</si>
  <si>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</si>
  <si>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</si>
  <si>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</si>
  <si>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</si>
  <si>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</si>
  <si>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</si>
  <si>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</si>
  <si>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</si>
  <si>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</si>
  <si>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</si>
  <si>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</si>
  <si>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</si>
  <si>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</si>
  <si>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</si>
  <si>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</si>
  <si>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</si>
  <si>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</si>
  <si>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</si>
  <si>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</si>
  <si>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</si>
  <si>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</si>
  <si>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</si>
  <si>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</si>
  <si>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</si>
  <si>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</si>
  <si>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</si>
  <si>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</si>
  <si>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</si>
  <si>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</si>
  <si>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</si>
  <si>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</si>
  <si>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</si>
  <si>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</si>
  <si>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</si>
  <si>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</si>
  <si>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</si>
  <si>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</si>
  <si>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</si>
  <si>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</si>
  <si>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</si>
  <si>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</si>
  <si>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</si>
  <si>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</si>
  <si>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</si>
  <si>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</si>
  <si>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</si>
  <si>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</si>
  <si>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</si>
  <si>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</si>
  <si>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</si>
  <si>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</si>
  <si>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</si>
  <si>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</si>
  <si>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</si>
  <si>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</si>
  <si>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</si>
  <si>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</si>
  <si>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</si>
  <si>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</si>
  <si>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</si>
  <si>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</si>
  <si>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</si>
  <si>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</si>
  <si>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</si>
  <si>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</si>
  <si>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</si>
  <si>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</si>
  <si>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</si>
  <si>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</si>
  <si>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</si>
  <si>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</si>
  <si>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</si>
  <si>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</si>
  <si>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</si>
  <si>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</si>
  <si>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</si>
  <si>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</si>
  <si>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</si>
  <si>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</si>
  <si>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</si>
  <si>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</si>
  <si>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</si>
  <si>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</si>
  <si>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</si>
  <si>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</si>
  <si>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</si>
  <si>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</si>
  <si>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</si>
  <si>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</si>
  <si>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</si>
  <si>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</si>
  <si>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</si>
  <si>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</si>
  <si>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</si>
  <si>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</si>
  <si>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</si>
  <si>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</si>
  <si>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</si>
  <si>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</si>
  <si>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</si>
  <si>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</si>
  <si>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</si>
  <si>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</si>
  <si>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</si>
  <si>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</si>
  <si>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</si>
  <si>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</si>
  <si>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</si>
  <si>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</si>
  <si>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</si>
  <si>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</si>
  <si>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</si>
  <si>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</si>
  <si>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</si>
  <si>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</si>
  <si>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</si>
  <si>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</si>
  <si>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</si>
  <si>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</si>
  <si>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</si>
  <si>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</si>
  <si>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</si>
  <si>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</si>
  <si>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</si>
  <si>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</si>
  <si>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</si>
  <si>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</si>
  <si>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</si>
  <si>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</si>
  <si>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</si>
  <si>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</si>
  <si>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</si>
  <si>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</si>
  <si>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</si>
  <si>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</si>
  <si>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</si>
  <si>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</si>
  <si>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</si>
  <si>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</si>
  <si>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</si>
  <si>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</si>
  <si>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</si>
  <si>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</si>
  <si>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</si>
  <si>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</si>
  <si>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</si>
  <si>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</si>
  <si>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</si>
  <si>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</si>
  <si>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</si>
  <si>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</si>
  <si>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</si>
  <si>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</si>
  <si>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</si>
  <si>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</si>
  <si>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</si>
  <si>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</si>
  <si>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</si>
  <si>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</si>
  <si>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</si>
  <si>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</si>
  <si>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</si>
  <si>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</si>
  <si>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</si>
  <si>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</si>
  <si>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</si>
  <si>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</si>
  <si>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</si>
  <si>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</si>
  <si>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</si>
  <si>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</si>
  <si>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</si>
  <si>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</si>
  <si>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</si>
  <si>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</si>
  <si>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</si>
  <si>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</si>
  <si>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</si>
  <si>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</si>
  <si>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</si>
  <si>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</si>
  <si>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</si>
  <si>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</si>
  <si>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</si>
  <si>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</si>
  <si>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</si>
  <si>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</si>
  <si>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</si>
  <si>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</si>
  <si>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</si>
  <si>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</si>
  <si>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</si>
  <si>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</si>
  <si>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</si>
  <si>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</si>
  <si>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</si>
  <si>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</si>
  <si>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</si>
  <si>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</si>
  <si>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</si>
  <si>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</si>
  <si>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</si>
  <si>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</si>
  <si>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</si>
  <si>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</si>
  <si>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</si>
  <si>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</si>
  <si>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</si>
  <si>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</si>
  <si>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</si>
  <si>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</si>
  <si>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</si>
  <si>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</si>
  <si>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</si>
  <si>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</si>
  <si>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</si>
  <si>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</si>
  <si>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</si>
  <si>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</si>
  <si>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</si>
  <si>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</si>
  <si>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</si>
  <si>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</si>
  <si>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</si>
  <si>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</si>
  <si>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</si>
  <si>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</si>
  <si>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</si>
  <si>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</si>
  <si>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</si>
  <si>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</si>
  <si>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</si>
  <si>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</si>
  <si>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</si>
  <si>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</si>
  <si>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</si>
  <si>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</si>
  <si>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</si>
  <si>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</si>
  <si>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</si>
  <si>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</si>
  <si>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</si>
  <si>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</si>
  <si>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</si>
  <si>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</si>
  <si>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</si>
  <si>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</si>
  <si>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</si>
  <si>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</si>
  <si>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</si>
  <si>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</si>
  <si>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</si>
  <si>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</si>
  <si>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</si>
  <si>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</si>
  <si>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</si>
  <si>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</si>
  <si>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</si>
  <si>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</si>
  <si>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</si>
  <si>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</si>
  <si>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</si>
  <si>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</si>
  <si>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</si>
  <si>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</si>
  <si>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</si>
  <si>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</si>
  <si>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</si>
  <si>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</si>
  <si>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</si>
  <si>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</si>
  <si>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</si>
  <si>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</si>
  <si>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</si>
  <si>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</si>
  <si>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</si>
  <si>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</si>
  <si>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</si>
  <si>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</si>
  <si>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</si>
  <si>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</si>
  <si>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</si>
  <si>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</si>
  <si>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</si>
  <si>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</si>
  <si>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</si>
  <si>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</si>
  <si>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</si>
  <si>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</si>
  <si>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</si>
  <si>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</si>
  <si>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</si>
  <si>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</si>
  <si>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</si>
  <si>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</si>
  <si>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</si>
  <si>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</si>
  <si>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</si>
  <si>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</si>
  <si>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</si>
  <si>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</si>
  <si>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</si>
  <si>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</si>
  <si>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</si>
  <si>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</si>
  <si>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</si>
  <si>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</si>
  <si>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</si>
  <si>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</si>
  <si>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</si>
  <si>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</si>
  <si>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</si>
  <si>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</si>
  <si>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</si>
  <si>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</si>
  <si>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</si>
  <si>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</si>
  <si>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</si>
  <si>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</si>
  <si>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</si>
  <si>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</si>
  <si>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</si>
  <si>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</si>
  <si>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</si>
  <si>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</si>
  <si>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</si>
  <si>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</si>
  <si>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</si>
  <si>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</si>
  <si>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</si>
  <si>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</si>
  <si>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</si>
  <si>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</si>
  <si>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</si>
  <si>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</si>
  <si>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</si>
  <si>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</si>
  <si>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</si>
  <si>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</si>
  <si>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</si>
  <si>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</si>
  <si>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</si>
  <si>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</si>
  <si>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</si>
  <si>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</si>
  <si>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</si>
  <si>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</si>
  <si>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</si>
  <si>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</si>
  <si>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</si>
  <si>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</si>
  <si>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</si>
  <si>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</si>
  <si>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</si>
  <si>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</si>
  <si>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</si>
  <si>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</si>
  <si>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</si>
  <si>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</si>
  <si>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</si>
  <si>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</si>
  <si>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</si>
  <si>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</si>
  <si>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</si>
  <si>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</si>
  <si>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</si>
  <si>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</si>
  <si>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</si>
  <si>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</si>
  <si>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</si>
  <si>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</si>
  <si>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</si>
  <si>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</si>
  <si>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</si>
  <si>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</si>
  <si>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</si>
  <si>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</si>
  <si>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</si>
  <si>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</si>
  <si>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</si>
  <si>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</si>
  <si>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</si>
  <si>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</si>
  <si>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</si>
  <si>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</si>
  <si>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</si>
  <si>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</si>
  <si>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</si>
  <si>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</si>
  <si>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</si>
  <si>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</si>
  <si>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</si>
  <si>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</si>
  <si>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</si>
  <si>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</si>
  <si>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</si>
  <si>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</si>
  <si>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</si>
  <si>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</si>
  <si>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</si>
  <si>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</si>
  <si>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</si>
  <si>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</si>
  <si>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</si>
  <si>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</si>
  <si>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</si>
  <si>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</si>
  <si>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</si>
  <si>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</si>
  <si>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</si>
  <si>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</si>
  <si>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</si>
  <si>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</si>
  <si>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</si>
  <si>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</si>
  <si>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</si>
  <si>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</si>
  <si>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</si>
  <si>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</si>
  <si>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</si>
  <si>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</si>
  <si>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</si>
  <si>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</si>
  <si>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</si>
  <si>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</si>
  <si>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</si>
  <si>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</si>
  <si>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</si>
  <si>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</si>
  <si>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</si>
  <si>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</si>
  <si>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</si>
  <si>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</si>
  <si>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</si>
  <si>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</si>
  <si>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</si>
  <si>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</si>
  <si>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</si>
  <si>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</si>
  <si>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</si>
  <si>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</si>
  <si>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</si>
  <si>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</si>
  <si>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</si>
  <si>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</si>
  <si>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</si>
  <si>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</si>
  <si>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</si>
  <si>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</si>
  <si>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</si>
  <si>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</si>
  <si>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</si>
  <si>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</si>
  <si>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</si>
  <si>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</si>
  <si>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</si>
  <si>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</si>
  <si>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</si>
  <si>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</si>
  <si>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</si>
  <si>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</si>
  <si>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</si>
  <si>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</si>
  <si>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</si>
  <si>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</si>
  <si>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</si>
  <si>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</si>
  <si>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</si>
  <si>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</si>
  <si>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</si>
  <si>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</si>
  <si>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</si>
  <si>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</si>
  <si>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</si>
  <si>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</si>
  <si>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</si>
  <si>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</si>
  <si>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</si>
  <si>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</si>
  <si>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</si>
  <si>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</si>
  <si>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</si>
  <si>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</si>
  <si>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</si>
  <si>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</si>
  <si>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</si>
  <si>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</si>
  <si>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</si>
  <si>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</si>
  <si>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</si>
  <si>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</si>
  <si>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</si>
  <si>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</si>
  <si>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</si>
  <si>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</si>
  <si>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</si>
  <si>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</si>
  <si>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</si>
  <si>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</si>
  <si>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</si>
  <si>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</si>
  <si>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</si>
  <si>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</si>
  <si>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</si>
  <si>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</si>
  <si>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</si>
  <si>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</si>
  <si>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</si>
  <si>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</si>
  <si>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</si>
  <si>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</si>
  <si>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</si>
  <si>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</si>
  <si>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</si>
  <si>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</si>
  <si>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</si>
  <si>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</si>
  <si>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</si>
  <si>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</si>
  <si>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</si>
  <si>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</si>
  <si>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</si>
  <si>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</si>
  <si>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</si>
  <si>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</si>
  <si>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</si>
  <si>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</si>
  <si>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</si>
  <si>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</si>
  <si>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</si>
  <si>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</si>
  <si>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</si>
  <si>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</si>
  <si>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</si>
  <si>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</si>
  <si>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</si>
  <si>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</si>
  <si>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</si>
  <si>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</si>
  <si>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</si>
  <si>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</si>
  <si>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</si>
  <si>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</si>
  <si>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</si>
  <si>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</si>
  <si>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</si>
  <si>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</si>
  <si>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</si>
  <si>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</si>
  <si>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</si>
  <si>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</si>
  <si>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</si>
  <si>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</si>
  <si>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</si>
  <si>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</si>
  <si>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</si>
  <si>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</si>
  <si>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</si>
  <si>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</si>
  <si>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</si>
  <si>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</si>
  <si>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</si>
  <si>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</si>
  <si>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</si>
  <si>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</si>
  <si>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</si>
  <si>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</si>
  <si>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</si>
  <si>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</si>
  <si>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</si>
  <si>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</si>
  <si>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</si>
  <si>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</si>
  <si>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</si>
  <si>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</si>
  <si>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</si>
  <si>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</si>
  <si>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</si>
  <si>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</si>
  <si>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</si>
  <si>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</si>
  <si>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</si>
  <si>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</si>
  <si>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</si>
  <si>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</si>
  <si>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</si>
  <si>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</si>
  <si>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</si>
  <si>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</si>
  <si>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</si>
  <si>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</si>
  <si>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</si>
  <si>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</si>
  <si>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</si>
  <si>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</si>
  <si>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</si>
  <si>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</si>
  <si>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</si>
  <si>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</si>
  <si>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</si>
  <si>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</si>
  <si>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</si>
  <si>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</si>
  <si>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</si>
  <si>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</si>
  <si>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</si>
  <si>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</si>
  <si>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</si>
  <si>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</si>
  <si>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</si>
  <si>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</si>
  <si>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</si>
  <si>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</si>
  <si>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</si>
  <si>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</si>
  <si>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</si>
  <si>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</si>
  <si>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</si>
  <si>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</si>
  <si>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</si>
  <si>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</si>
  <si>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</si>
  <si>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</si>
  <si>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</si>
  <si>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</si>
  <si>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</si>
  <si>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</si>
  <si>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</si>
  <si>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</si>
  <si>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</si>
  <si>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</si>
  <si>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</si>
  <si>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</si>
  <si>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</si>
  <si>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</si>
  <si>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</si>
  <si>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</si>
  <si>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</si>
  <si>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</si>
  <si>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</si>
  <si>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</si>
  <si>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</si>
  <si>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</si>
  <si>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</si>
  <si>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</si>
  <si>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</si>
  <si>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</si>
  <si>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</si>
  <si>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</si>
  <si>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</si>
  <si>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</si>
  <si>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</si>
  <si>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</si>
  <si>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</si>
  <si>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</si>
  <si>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</si>
  <si>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</si>
  <si>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</si>
  <si>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</si>
  <si>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</si>
  <si>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</si>
  <si>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</si>
  <si>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</si>
  <si>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</si>
  <si>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</si>
  <si>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</si>
  <si>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</si>
  <si>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</si>
  <si>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</si>
  <si>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</si>
  <si>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</si>
  <si>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</si>
  <si>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</si>
  <si>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</si>
  <si>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</si>
  <si>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</si>
  <si>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</si>
  <si>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</si>
  <si>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</si>
  <si>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</si>
  <si>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</si>
  <si>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</si>
  <si>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</si>
  <si>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</si>
  <si>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</si>
  <si>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</si>
  <si>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</si>
  <si>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</si>
  <si>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</si>
  <si>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</si>
  <si>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</si>
  <si>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</si>
  <si>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</si>
  <si>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</si>
  <si>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</si>
  <si>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</si>
  <si>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</si>
  <si>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</si>
  <si>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</si>
  <si>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</si>
  <si>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</si>
  <si>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</si>
  <si>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</si>
  <si>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</si>
  <si>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</si>
  <si>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</si>
  <si>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</si>
  <si>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</si>
  <si>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</si>
  <si>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</si>
  <si>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</si>
  <si>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</si>
  <si>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</si>
  <si>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</si>
  <si>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</si>
  <si>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</si>
  <si>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</si>
  <si>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</si>
  <si>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</si>
  <si>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</si>
  <si>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</si>
  <si>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</si>
  <si>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</si>
  <si>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</si>
  <si>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</si>
  <si>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</si>
  <si>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</si>
  <si>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</si>
  <si>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</si>
  <si>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</si>
  <si>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</si>
  <si>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</si>
  <si>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</si>
  <si>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</si>
  <si>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</si>
  <si>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</si>
  <si>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</si>
  <si>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</si>
  <si>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</si>
  <si>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</si>
  <si>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</si>
  <si>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</si>
  <si>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</si>
  <si>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</si>
  <si>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</si>
  <si>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</si>
  <si>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</si>
  <si>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</si>
  <si>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</si>
  <si>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</si>
  <si>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</si>
  <si>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</si>
  <si>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</si>
  <si>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</si>
  <si>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</si>
  <si>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</si>
  <si>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</si>
  <si>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</si>
  <si>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</si>
  <si>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</si>
  <si>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</si>
  <si>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</si>
  <si>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</si>
  <si>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</si>
  <si>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</si>
  <si>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</si>
  <si>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</si>
  <si>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</si>
  <si>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</si>
  <si>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</si>
  <si>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</si>
  <si>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</si>
  <si>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</si>
  <si>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</si>
  <si>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</si>
  <si>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</si>
  <si>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</si>
  <si>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</si>
  <si>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</si>
  <si>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</si>
  <si>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</si>
  <si>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</si>
  <si>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</si>
  <si>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</si>
  <si>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</si>
  <si>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</si>
  <si>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</si>
  <si>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</si>
  <si>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</si>
  <si>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</si>
  <si>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</si>
  <si>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</si>
  <si>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</si>
  <si>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</si>
  <si>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</si>
  <si>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</si>
  <si>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</si>
  <si>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</si>
  <si>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</si>
  <si>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</si>
  <si>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</si>
  <si>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</si>
  <si>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</si>
  <si>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</si>
  <si>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</si>
  <si>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</si>
  <si>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</si>
  <si>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</si>
  <si>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</si>
  <si>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</si>
  <si>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</si>
  <si>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</si>
  <si>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</si>
  <si>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</si>
  <si>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</si>
  <si>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</si>
  <si>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</si>
  <si>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</si>
  <si>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</si>
  <si>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</si>
  <si>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</si>
  <si>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</si>
  <si>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</si>
  <si>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</si>
  <si>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</si>
  <si>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</si>
  <si>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</si>
  <si>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</si>
  <si>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</si>
  <si>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</si>
  <si>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</si>
  <si>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</si>
  <si>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</si>
  <si>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</si>
  <si>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</si>
  <si>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</si>
  <si>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</si>
  <si>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</si>
  <si>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</si>
  <si>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</si>
  <si>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</si>
  <si>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</si>
  <si>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</si>
  <si>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</si>
  <si>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</si>
  <si>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</si>
  <si>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</si>
  <si>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</si>
  <si>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</si>
  <si>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</si>
  <si>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</si>
  <si>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</si>
  <si>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</si>
  <si>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</si>
  <si>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</si>
  <si>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</si>
  <si>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</si>
  <si>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</si>
  <si>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</si>
  <si>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</si>
  <si>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</si>
  <si>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</si>
  <si>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</si>
  <si>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</si>
  <si>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</si>
  <si>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</si>
  <si>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</si>
  <si>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</si>
  <si>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</si>
  <si>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</si>
  <si>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</si>
  <si>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</si>
  <si>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</si>
  <si>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</si>
  <si>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</si>
  <si>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</si>
  <si>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</si>
  <si>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</si>
  <si>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</si>
  <si>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</si>
  <si>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</si>
  <si>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</si>
  <si>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</si>
  <si>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</si>
  <si>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</si>
  <si>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</si>
  <si>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</si>
  <si>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</si>
  <si>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</si>
  <si>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</si>
  <si>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</si>
  <si>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</si>
  <si>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</si>
  <si>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</si>
  <si>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</si>
  <si>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</si>
  <si>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</si>
  <si>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</si>
  <si>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</si>
  <si>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</si>
  <si>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</si>
  <si>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</si>
  <si>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</si>
  <si>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</si>
  <si>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</si>
  <si>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</si>
  <si>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</si>
  <si>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</si>
  <si>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</si>
  <si>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</si>
  <si>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</si>
  <si>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</si>
  <si>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</si>
  <si>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</si>
  <si>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</si>
  <si>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</si>
  <si>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</si>
  <si>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</si>
  <si>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</si>
  <si>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</si>
  <si>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</si>
  <si>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</si>
  <si>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</si>
  <si>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</si>
  <si>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</si>
  <si>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</si>
  <si>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</si>
  <si>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</si>
  <si>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</si>
  <si>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</si>
  <si>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</si>
  <si>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</si>
  <si>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</si>
  <si>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</si>
  <si>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</si>
  <si>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</si>
  <si>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</si>
  <si>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</si>
  <si>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</si>
  <si>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</si>
  <si>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</si>
  <si>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</si>
  <si>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</si>
  <si>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</si>
  <si>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</si>
  <si>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</si>
  <si>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</si>
  <si>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</si>
  <si>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</si>
  <si>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</si>
  <si>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</si>
  <si>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</si>
  <si>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</si>
  <si>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</si>
  <si>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</si>
  <si>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</si>
  <si>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</si>
  <si>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</si>
  <si>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</si>
  <si>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</si>
  <si>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</si>
  <si>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</si>
  <si>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</si>
  <si>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</si>
  <si>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</si>
  <si>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</si>
  <si>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</si>
  <si>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</si>
  <si>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</si>
  <si>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</si>
  <si>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</si>
  <si>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</si>
  <si>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</si>
  <si>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</si>
  <si>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</si>
  <si>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</si>
  <si>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</si>
  <si>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</si>
  <si>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</si>
  <si>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</si>
  <si>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</si>
  <si>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</si>
  <si>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</si>
  <si>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</si>
  <si>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</si>
  <si>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</si>
  <si>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</si>
  <si>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</si>
  <si>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</si>
  <si>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</si>
  <si>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</si>
  <si>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</si>
  <si>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</si>
  <si>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</si>
  <si>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</si>
  <si>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</si>
  <si>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</si>
  <si>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</si>
  <si>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</si>
  <si>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</si>
  <si>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</si>
  <si>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</si>
  <si>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</si>
  <si>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</si>
  <si>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</si>
  <si>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</si>
  <si>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</si>
  <si>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</si>
  <si>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</si>
  <si>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</si>
  <si>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</si>
  <si>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</si>
  <si>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</si>
  <si>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</si>
  <si>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</si>
  <si>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</si>
  <si>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</si>
  <si>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</si>
  <si>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</si>
  <si>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</si>
  <si>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</si>
  <si>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</si>
  <si>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</si>
  <si>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</si>
  <si>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</si>
  <si>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</si>
  <si>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</si>
  <si>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</si>
  <si>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</si>
  <si>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</si>
  <si>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</si>
  <si>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</si>
  <si>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</si>
  <si>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</si>
  <si>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</si>
  <si>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</si>
  <si>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</si>
  <si>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</si>
  <si>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</si>
  <si>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</si>
  <si>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</si>
  <si>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</si>
  <si>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</si>
  <si>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</si>
  <si>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</si>
  <si>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</si>
  <si>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</si>
  <si>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</si>
  <si>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</si>
  <si>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</si>
  <si>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</si>
  <si>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</si>
  <si>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</si>
  <si>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</si>
  <si>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</si>
  <si>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</si>
  <si>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</si>
  <si>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</si>
  <si>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</si>
  <si>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</si>
  <si>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</si>
  <si>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</si>
  <si>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</si>
  <si>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</si>
  <si>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</si>
  <si>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</si>
  <si>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</si>
  <si>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</si>
  <si>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</si>
  <si>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</si>
  <si>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</si>
  <si>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</si>
  <si>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</si>
  <si>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</si>
  <si>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</si>
  <si>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</si>
  <si>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</si>
  <si>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</si>
  <si>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</si>
  <si>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</si>
  <si>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</si>
  <si>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</si>
  <si>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</si>
  <si>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</si>
  <si>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</si>
  <si>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</si>
  <si>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</si>
  <si>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</si>
  <si>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</si>
  <si>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</si>
  <si>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</si>
  <si>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</si>
  <si>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</si>
  <si>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</si>
  <si>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</si>
  <si>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</si>
  <si>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</si>
  <si>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</si>
  <si>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</si>
  <si>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</si>
  <si>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</si>
  <si>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</si>
  <si>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</si>
  <si>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</si>
  <si>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</si>
  <si>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</si>
  <si>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</si>
  <si>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</si>
  <si>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</si>
  <si>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</si>
  <si>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</si>
  <si>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</si>
  <si>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</si>
  <si>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</si>
  <si>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</si>
  <si>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</si>
  <si>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</si>
  <si>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</si>
  <si>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</si>
  <si>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</si>
  <si>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</si>
  <si>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</si>
  <si>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</si>
  <si>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</si>
  <si>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</si>
  <si>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</si>
  <si>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</si>
  <si>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</si>
  <si>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</si>
  <si>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</si>
  <si>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</si>
  <si>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</si>
  <si>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</si>
  <si>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</si>
  <si>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</si>
  <si>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</si>
  <si>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</si>
  <si>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</si>
  <si>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</si>
  <si>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</si>
  <si>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</si>
  <si>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</si>
  <si>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</si>
  <si>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</si>
  <si>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</si>
  <si>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</si>
  <si>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</si>
  <si>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</si>
  <si>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</si>
  <si>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</si>
  <si>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</si>
  <si>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</si>
  <si>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</si>
  <si>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</si>
  <si>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</si>
  <si>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</si>
  <si>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</si>
  <si>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</si>
  <si>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</si>
  <si>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</si>
  <si>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</si>
  <si>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</si>
  <si>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</si>
  <si>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</si>
  <si>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</si>
  <si>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</si>
  <si>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</si>
  <si>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</si>
  <si>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</si>
  <si>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</si>
  <si>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</si>
  <si>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</si>
  <si>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</si>
  <si>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</si>
  <si>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</si>
  <si>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</si>
  <si>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</si>
  <si>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</si>
  <si>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</si>
  <si>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</si>
  <si>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</si>
  <si>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</si>
  <si>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</si>
  <si>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</si>
  <si>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</si>
  <si>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</si>
  <si>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</si>
  <si>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</si>
  <si>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</si>
  <si>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</si>
  <si>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</si>
  <si>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</si>
  <si>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</si>
  <si>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</si>
  <si>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</si>
  <si>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</si>
  <si>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</si>
  <si>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</si>
  <si>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</si>
  <si>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</si>
  <si>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</si>
  <si>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</si>
  <si>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</si>
  <si>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</si>
  <si>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</si>
  <si>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</si>
  <si>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</si>
  <si>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</si>
  <si>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</si>
  <si>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</si>
  <si>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</si>
  <si>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</si>
  <si>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</si>
  <si>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</si>
  <si>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</si>
  <si>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</si>
  <si>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</si>
  <si>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</si>
  <si>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</si>
  <si>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</si>
  <si>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</si>
  <si>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</si>
  <si>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</si>
  <si>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</si>
  <si>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</si>
  <si>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</si>
  <si>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</si>
  <si>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</si>
  <si>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</si>
  <si>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</si>
  <si>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</si>
  <si>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</si>
  <si>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</si>
  <si>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</si>
  <si>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</si>
  <si>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</si>
  <si>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</si>
  <si>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</si>
  <si>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</si>
  <si>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</si>
  <si>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</si>
  <si>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</si>
  <si>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</si>
  <si>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</si>
  <si>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</si>
  <si>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</si>
  <si>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</si>
  <si>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</si>
  <si>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</si>
  <si>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</si>
  <si>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</si>
  <si>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</si>
  <si>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</si>
  <si>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</si>
  <si>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</si>
  <si>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</si>
  <si>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</si>
  <si>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</si>
  <si>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</si>
  <si>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</si>
  <si>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</si>
  <si>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</si>
  <si>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</si>
  <si>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</si>
  <si>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</si>
  <si>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</si>
  <si>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</si>
  <si>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</si>
  <si>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</si>
  <si>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</si>
  <si>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</si>
  <si>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</si>
  <si>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</si>
  <si>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</si>
  <si>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</si>
  <si>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</si>
  <si>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</si>
  <si>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</si>
  <si>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</si>
  <si>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</si>
  <si>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</si>
  <si>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</si>
  <si>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</si>
  <si>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</si>
  <si>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</si>
  <si>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</si>
  <si>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</si>
  <si>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</si>
  <si>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</si>
  <si>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</si>
  <si>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</si>
  <si>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</si>
  <si>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</si>
  <si>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</si>
  <si>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</si>
  <si>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</si>
  <si>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</si>
  <si>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</si>
  <si>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</si>
  <si>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</si>
  <si>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</si>
  <si>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</si>
  <si>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</si>
  <si>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</si>
  <si>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</si>
  <si>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</si>
  <si>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</si>
  <si>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</si>
  <si>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</si>
  <si>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</si>
  <si>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</si>
  <si>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</si>
  <si>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</si>
  <si>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</si>
  <si>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</si>
  <si>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</si>
  <si>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</si>
  <si>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</si>
  <si>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</si>
  <si>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</si>
  <si>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</si>
  <si>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</si>
  <si>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</si>
  <si>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</si>
  <si>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</si>
  <si>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</si>
  <si>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</si>
  <si>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</si>
  <si>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</si>
  <si>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</si>
  <si>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</si>
  <si>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</si>
  <si>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</si>
  <si>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</si>
  <si>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</si>
  <si>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</si>
  <si>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</si>
  <si>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</si>
  <si>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</si>
  <si>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</si>
  <si>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</si>
  <si>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</si>
  <si>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</si>
  <si>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</si>
  <si>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</si>
  <si>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</si>
  <si>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</si>
  <si>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</si>
  <si>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</si>
  <si>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</si>
  <si>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</si>
  <si>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</si>
  <si>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</si>
  <si>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</si>
  <si>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</si>
  <si>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</si>
  <si>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</si>
  <si>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</si>
  <si>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</si>
  <si>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</si>
  <si>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</si>
  <si>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</si>
  <si>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</si>
  <si>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</si>
  <si>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</si>
  <si>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</si>
  <si>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</si>
  <si>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</si>
  <si>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</si>
  <si>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</si>
  <si>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</si>
  <si>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</si>
  <si>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</si>
  <si>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</si>
  <si>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</si>
  <si>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</si>
  <si>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</si>
  <si>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</si>
  <si>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</si>
  <si>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</si>
  <si>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</si>
  <si>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</si>
  <si>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</si>
  <si>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</si>
  <si>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</si>
  <si>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</si>
  <si>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</si>
  <si>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</si>
  <si>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</si>
  <si>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</si>
  <si>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</si>
  <si>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</si>
  <si>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</si>
  <si>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</si>
  <si>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</si>
  <si>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</si>
  <si>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</si>
  <si>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</si>
  <si>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</si>
  <si>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</si>
  <si>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</si>
  <si>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</si>
  <si>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</si>
  <si>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</si>
  <si>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</si>
  <si>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</si>
  <si>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</si>
  <si>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</si>
  <si>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</si>
  <si>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</si>
  <si>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</si>
  <si>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</si>
  <si>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</si>
  <si>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</si>
  <si>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</si>
  <si>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</si>
  <si>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</si>
  <si>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</si>
  <si>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</si>
  <si>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</si>
  <si>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</si>
  <si>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</si>
  <si>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</si>
  <si>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</si>
  <si>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</si>
  <si>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</si>
  <si>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</si>
  <si>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</si>
  <si>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</si>
  <si>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</si>
  <si>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</si>
  <si>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</si>
  <si>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</si>
  <si>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</si>
  <si>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</si>
  <si>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</si>
  <si>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</si>
  <si>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</si>
  <si>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</si>
  <si>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</si>
  <si>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</si>
  <si>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</si>
  <si>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</si>
  <si>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</si>
  <si>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</si>
  <si>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</si>
  <si>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</si>
  <si>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</si>
  <si>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</si>
  <si>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</si>
  <si>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</si>
  <si>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</si>
  <si>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</si>
  <si>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</si>
  <si>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</si>
  <si>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</si>
  <si>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</si>
  <si>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</si>
  <si>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</si>
  <si>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</si>
  <si>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</si>
  <si>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</si>
  <si>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</si>
  <si>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</si>
  <si>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</si>
  <si>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</si>
  <si>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</si>
  <si>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</si>
  <si>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</si>
  <si>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</si>
  <si>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</si>
  <si>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</si>
  <si>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</si>
  <si>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</si>
  <si>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</si>
  <si>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</si>
  <si>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</si>
  <si>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</si>
  <si>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</si>
  <si>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</si>
  <si>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</si>
  <si>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</si>
  <si>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</si>
  <si>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</si>
  <si>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</si>
  <si>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</si>
  <si>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</si>
  <si>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</si>
  <si>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</si>
  <si>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</si>
  <si>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</si>
  <si>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</si>
  <si>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</si>
  <si>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</si>
  <si>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</si>
  <si>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</si>
  <si>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</si>
  <si>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</si>
  <si>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</si>
  <si>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</si>
  <si>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</si>
  <si>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</si>
  <si>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</si>
  <si>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</si>
  <si>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</si>
  <si>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</si>
  <si>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</si>
  <si>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</si>
  <si>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</si>
  <si>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</si>
  <si>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</si>
  <si>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</si>
  <si>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</si>
  <si>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</si>
  <si>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</si>
  <si>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</si>
  <si>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</si>
  <si>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</si>
  <si>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</si>
  <si>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</si>
  <si>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</si>
  <si>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</si>
  <si>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</si>
  <si>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</si>
  <si>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</si>
  <si>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</si>
  <si>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</si>
  <si>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</si>
  <si>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</si>
  <si>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</si>
  <si>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</si>
  <si>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</si>
  <si>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</si>
  <si>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</si>
  <si>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</si>
  <si>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</si>
  <si>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</si>
  <si>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</si>
  <si>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</si>
  <si>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</si>
  <si>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</si>
  <si>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</si>
  <si>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</si>
  <si>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</si>
  <si>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</si>
  <si>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</si>
  <si>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</si>
  <si>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</si>
  <si>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</si>
  <si>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</si>
  <si>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</si>
  <si>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</si>
  <si>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</si>
  <si>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</si>
  <si>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</si>
  <si>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</si>
  <si>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</si>
  <si>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</si>
  <si>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</si>
  <si>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</si>
  <si>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</si>
  <si>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</si>
  <si>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</si>
  <si>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</si>
  <si>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</si>
  <si>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</si>
  <si>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</si>
  <si>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</si>
  <si>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</si>
  <si>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</si>
  <si>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</si>
  <si>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</si>
  <si>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</si>
  <si>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</si>
  <si>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</si>
  <si>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</si>
  <si>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</si>
  <si>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</si>
  <si>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</si>
  <si>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</si>
  <si>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</si>
  <si>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</si>
  <si>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</si>
  <si>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</si>
  <si>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</si>
  <si>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</si>
  <si>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</si>
  <si>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</si>
  <si>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</si>
  <si>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</si>
  <si>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</si>
  <si>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</si>
  <si>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</si>
  <si>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</si>
  <si>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</si>
  <si>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</si>
  <si>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</si>
  <si>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</si>
  <si>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</si>
  <si>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</si>
  <si>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</si>
  <si>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</si>
  <si>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</si>
  <si>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</si>
  <si>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</si>
  <si>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</si>
  <si>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</si>
  <si>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</si>
  <si>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</si>
  <si>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</si>
  <si>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</si>
  <si>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</si>
  <si>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</si>
  <si>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</si>
  <si>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</si>
  <si>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</si>
  <si>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</si>
  <si>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</si>
  <si>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</si>
  <si>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</si>
  <si>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</si>
  <si>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</si>
  <si>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</si>
  <si>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</si>
  <si>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</si>
  <si>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</si>
  <si>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</si>
  <si>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</si>
  <si>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</si>
  <si>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</si>
  <si>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</si>
  <si>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</si>
  <si>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</si>
  <si>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</si>
  <si>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</si>
  <si>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</si>
  <si>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</si>
  <si>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</si>
  <si>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</si>
  <si>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</si>
  <si>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</si>
  <si>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</si>
  <si>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</si>
  <si>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</si>
  <si>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</si>
  <si>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</si>
  <si>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</si>
  <si>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</si>
  <si>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</si>
  <si>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</si>
  <si>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</si>
  <si>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</si>
  <si>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</si>
  <si>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</si>
  <si>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</si>
  <si>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</si>
  <si>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</si>
  <si>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</si>
  <si>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</si>
  <si>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</si>
  <si>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</si>
  <si>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</si>
  <si>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</si>
  <si>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</si>
  <si>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</si>
  <si>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</si>
  <si>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</si>
  <si>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</si>
  <si>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</si>
  <si>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</si>
  <si>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</si>
  <si>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</si>
  <si>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</si>
  <si>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</si>
  <si>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</si>
  <si>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</si>
  <si>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</si>
  <si>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</si>
  <si>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</si>
  <si>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</si>
  <si>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</si>
  <si>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</si>
  <si>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</si>
  <si>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</si>
  <si>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</si>
  <si>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</si>
  <si>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</si>
  <si>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</si>
  <si>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</si>
  <si>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</si>
  <si>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</si>
  <si>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</si>
  <si>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</si>
  <si>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</si>
  <si>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</si>
  <si>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</si>
  <si>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</si>
  <si>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</si>
  <si>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</si>
  <si>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</si>
  <si>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</si>
  <si>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</si>
  <si>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</si>
  <si>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</si>
  <si>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</si>
  <si>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</si>
  <si>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</si>
  <si>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</si>
  <si>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</si>
  <si>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</si>
  <si>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</si>
  <si>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</si>
  <si>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</si>
  <si>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</si>
  <si>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</si>
  <si>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</si>
  <si>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</si>
  <si>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</si>
  <si>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</si>
  <si>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</si>
  <si>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</si>
  <si>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</si>
  <si>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</si>
  <si>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</si>
  <si>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</si>
  <si>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</si>
  <si>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</si>
  <si>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</si>
  <si>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</si>
  <si>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</si>
  <si>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</si>
  <si>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</si>
  <si>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</si>
  <si>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</si>
  <si>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</si>
  <si>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</si>
  <si>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</si>
  <si>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</si>
  <si>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</si>
  <si>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</si>
  <si>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</si>
  <si>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</si>
  <si>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</si>
  <si>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</si>
  <si>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</si>
  <si>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</si>
  <si>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</si>
  <si>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</si>
  <si>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</si>
  <si>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</si>
  <si>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</si>
  <si>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</si>
  <si>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</si>
  <si>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</si>
  <si>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</si>
  <si>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</si>
  <si>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</si>
  <si>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</si>
  <si>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</si>
  <si>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</si>
  <si>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</si>
  <si>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</si>
  <si>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</si>
  <si>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</si>
  <si>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</si>
  <si>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</si>
  <si>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</si>
  <si>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</si>
  <si>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</si>
  <si>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</si>
  <si>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</si>
  <si>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</si>
  <si>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</si>
  <si>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</si>
  <si>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</si>
  <si>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</si>
  <si>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</si>
  <si>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</si>
  <si>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</si>
  <si>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</si>
  <si>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</si>
  <si>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</si>
  <si>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</si>
  <si>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</si>
  <si>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</si>
  <si>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</si>
  <si>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</si>
  <si>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</si>
  <si>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</si>
  <si>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</si>
  <si>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</si>
  <si>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</si>
  <si>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</si>
  <si>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</si>
  <si>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</si>
  <si>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</si>
  <si>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</si>
  <si>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</si>
  <si>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</si>
  <si>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</si>
  <si>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</si>
  <si>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</si>
  <si>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</si>
  <si>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</si>
  <si>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</si>
  <si>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</si>
  <si>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</si>
  <si>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</si>
  <si>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</si>
  <si>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</si>
  <si>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</si>
  <si>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</si>
  <si>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</si>
  <si>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</si>
  <si>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</si>
  <si>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</si>
  <si>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</si>
  <si>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</si>
  <si>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</si>
  <si>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</si>
  <si>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</si>
  <si>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</si>
  <si>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</si>
  <si>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</si>
  <si>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</si>
  <si>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</si>
  <si>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</si>
  <si>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</si>
  <si>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</si>
  <si>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</si>
  <si>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</si>
  <si>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</si>
  <si>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</si>
  <si>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</si>
  <si>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</si>
  <si>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</si>
  <si>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</si>
  <si>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</si>
  <si>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</si>
  <si>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</si>
  <si>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</si>
  <si>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</si>
  <si>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</si>
  <si>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</si>
  <si>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</si>
  <si>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</si>
  <si>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</si>
  <si>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</si>
  <si>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</si>
  <si>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</si>
  <si>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</si>
  <si>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</si>
  <si>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</si>
  <si>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</si>
  <si>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</si>
  <si>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</si>
  <si>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</si>
  <si>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</si>
  <si>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</si>
  <si>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</si>
  <si>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</si>
  <si>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</si>
  <si>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</si>
  <si>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</si>
  <si>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</si>
  <si>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</si>
  <si>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</si>
  <si>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</si>
  <si>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</si>
  <si>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</si>
  <si>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</si>
  <si>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</si>
  <si>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</si>
  <si>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</si>
  <si>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</si>
  <si>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</si>
  <si>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</si>
  <si>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</si>
  <si>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</si>
  <si>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</si>
  <si>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</si>
  <si>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</si>
  <si>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</si>
  <si>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</si>
  <si>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</si>
  <si>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</si>
  <si>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</si>
  <si>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</si>
  <si>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</si>
  <si>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</si>
  <si>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</si>
  <si>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</si>
  <si>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</si>
  <si>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</si>
  <si>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</si>
  <si>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</si>
  <si>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</si>
  <si>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</si>
  <si>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</si>
  <si>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</si>
  <si>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</si>
  <si>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</si>
  <si>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</si>
  <si>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</si>
  <si>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</si>
  <si>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</si>
  <si>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</si>
  <si>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</si>
  <si>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</si>
  <si>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</si>
  <si>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</si>
  <si>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</si>
  <si>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</si>
  <si>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</si>
  <si>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</si>
  <si>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</si>
  <si>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</si>
  <si>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</si>
  <si>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</si>
  <si>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</si>
  <si>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</si>
  <si>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</si>
  <si>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</si>
  <si>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</si>
  <si>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</si>
  <si>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</si>
  <si>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</si>
  <si>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</si>
  <si>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</si>
  <si>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</si>
  <si>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</si>
  <si>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</si>
  <si>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</si>
  <si>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</si>
  <si>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</si>
  <si>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</si>
  <si>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</si>
  <si>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</si>
  <si>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</si>
  <si>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</si>
  <si>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</si>
  <si>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</si>
  <si>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</si>
  <si>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</si>
  <si>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</si>
  <si>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</si>
  <si>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</si>
  <si>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</si>
  <si>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</si>
  <si>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</si>
  <si>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</si>
  <si>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</si>
  <si>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</si>
  <si>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</si>
  <si>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</si>
  <si>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</si>
  <si>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</si>
  <si>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</si>
  <si>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</si>
  <si>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</si>
  <si>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</si>
  <si>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</si>
  <si>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</si>
  <si>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</si>
  <si>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</si>
  <si>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</si>
  <si>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</si>
  <si>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</si>
  <si>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</si>
  <si>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</si>
  <si>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</si>
  <si>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</si>
  <si>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</si>
  <si>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</si>
  <si>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</si>
  <si>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</si>
  <si>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</si>
  <si>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</si>
  <si>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</si>
  <si>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</si>
  <si>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</si>
  <si>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</si>
  <si>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</si>
  <si>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</si>
  <si>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</si>
  <si>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</si>
  <si>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</si>
  <si>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</si>
  <si>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</si>
  <si>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</si>
  <si>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</si>
  <si>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</si>
  <si>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</si>
  <si>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</si>
  <si>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</si>
  <si>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</si>
  <si>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</si>
  <si>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</si>
  <si>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</si>
  <si>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</si>
  <si>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</si>
  <si>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</si>
  <si>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</si>
  <si>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</si>
  <si>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</si>
  <si>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</si>
  <si>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</si>
  <si>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</si>
  <si>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</si>
  <si>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</si>
  <si>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</si>
  <si>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</si>
  <si>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</si>
  <si>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</si>
  <si>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</si>
  <si>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</si>
  <si>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</si>
  <si>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</si>
  <si>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</si>
  <si>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</si>
  <si>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</si>
  <si>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</si>
  <si>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</si>
  <si>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</si>
  <si>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</si>
  <si>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</si>
  <si>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</si>
  <si>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</si>
  <si>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</si>
  <si>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</si>
  <si>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</si>
  <si>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</si>
  <si>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</si>
  <si>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</si>
  <si>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</si>
  <si>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</si>
  <si>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</si>
  <si>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</si>
  <si>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</si>
  <si>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</si>
  <si>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</si>
  <si>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</si>
  <si>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</si>
  <si>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</si>
  <si>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</si>
  <si>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</si>
  <si>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</si>
  <si>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</si>
  <si>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</si>
  <si>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</si>
  <si>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</si>
  <si>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</si>
  <si>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</si>
  <si>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</si>
  <si>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</si>
  <si>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</si>
  <si>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</si>
  <si>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</si>
  <si>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</si>
  <si>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</si>
  <si>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</si>
  <si>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</si>
  <si>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</si>
  <si>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</si>
  <si>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</si>
  <si>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</si>
  <si>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</si>
  <si>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</si>
  <si>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</si>
  <si>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</si>
  <si>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</si>
  <si>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</si>
  <si>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</si>
  <si>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</si>
  <si>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</si>
  <si>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</si>
  <si>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</si>
  <si>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</si>
  <si>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</si>
  <si>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</si>
  <si>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</si>
  <si>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</si>
  <si>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</si>
  <si>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</si>
  <si>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</si>
  <si>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</si>
  <si>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</si>
  <si>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</si>
  <si>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</si>
  <si>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</si>
  <si>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</si>
  <si>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</si>
  <si>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</si>
  <si>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</si>
  <si>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</si>
  <si>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</si>
  <si>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</si>
  <si>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</si>
  <si>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</si>
  <si>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</si>
  <si>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</si>
  <si>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</si>
  <si>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</si>
  <si>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</si>
  <si>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</si>
  <si>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</si>
  <si>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</si>
  <si>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</si>
  <si>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</si>
  <si>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</si>
  <si>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</si>
  <si>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</si>
  <si>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</si>
  <si>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</si>
  <si>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</si>
  <si>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</si>
  <si>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</si>
  <si>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</si>
  <si>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</si>
  <si>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</si>
  <si>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</si>
  <si>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</si>
  <si>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</si>
  <si>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</si>
  <si>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</si>
  <si>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</si>
  <si>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</si>
  <si>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</si>
  <si>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</si>
  <si>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</si>
  <si>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</si>
  <si>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</si>
  <si>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</si>
  <si>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</si>
  <si>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</si>
  <si>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</si>
  <si>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</si>
  <si>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</si>
  <si>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</si>
  <si>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</si>
  <si>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</si>
  <si>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</si>
  <si>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</si>
  <si>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</si>
  <si>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</si>
  <si>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</si>
  <si>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</si>
  <si>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</si>
  <si>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</si>
  <si>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</si>
  <si>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</si>
  <si>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</si>
  <si>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</si>
  <si>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</si>
  <si>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</si>
  <si>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</si>
  <si>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</si>
  <si>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</si>
  <si>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</si>
  <si>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</si>
  <si>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</si>
  <si>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</si>
  <si>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</si>
  <si>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</si>
  <si>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</si>
  <si>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</si>
  <si>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</si>
  <si>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</si>
  <si>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</si>
  <si>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</si>
  <si>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</si>
  <si>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</si>
  <si>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</si>
  <si>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</si>
  <si>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</si>
  <si>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</si>
  <si>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</si>
  <si>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</si>
  <si>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</si>
  <si>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</si>
  <si>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</si>
  <si>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</si>
  <si>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</si>
  <si>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</si>
  <si>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</si>
  <si>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</si>
  <si>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</si>
  <si>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</si>
  <si>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</si>
  <si>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</si>
  <si>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</si>
  <si>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</si>
  <si>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</si>
  <si>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</si>
  <si>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</si>
  <si>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</si>
  <si>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</si>
  <si>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</si>
  <si>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</si>
  <si>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</si>
  <si>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</si>
  <si>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</si>
  <si>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</si>
  <si>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</si>
  <si>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</si>
  <si>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</si>
  <si>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</si>
  <si>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</si>
  <si>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</si>
  <si>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</si>
  <si>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</si>
  <si>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</si>
  <si>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</si>
  <si>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</si>
  <si>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</si>
  <si>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</si>
  <si>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</si>
  <si>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</si>
  <si>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</si>
  <si>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</si>
  <si>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</si>
  <si>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</si>
  <si>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</si>
  <si>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</si>
  <si>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</si>
  <si>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</si>
  <si>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</si>
  <si>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</si>
  <si>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</si>
  <si>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</si>
  <si>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</si>
  <si>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</si>
  <si>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</si>
  <si>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</si>
  <si>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</si>
  <si>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</si>
  <si>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</si>
  <si>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</si>
  <si>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</si>
  <si>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</si>
  <si>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</si>
  <si>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</si>
  <si>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</si>
  <si>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</si>
  <si>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</si>
  <si>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</si>
  <si>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</si>
  <si>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</si>
  <si>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</si>
  <si>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</si>
  <si>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</si>
  <si>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</si>
  <si>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</si>
  <si>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</si>
  <si>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</si>
  <si>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</si>
  <si>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</si>
  <si>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</si>
  <si>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</si>
  <si>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</si>
  <si>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</si>
  <si>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</si>
  <si>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</si>
  <si>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</si>
  <si>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</si>
  <si>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</si>
  <si>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</si>
  <si>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</si>
  <si>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</si>
  <si>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</si>
  <si>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</si>
  <si>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</si>
  <si>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</si>
  <si>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</si>
  <si>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</si>
  <si>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</si>
  <si>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</si>
  <si>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</si>
  <si>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</si>
  <si>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</si>
  <si>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</si>
  <si>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</si>
  <si>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</si>
  <si>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</si>
  <si>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</si>
  <si>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</si>
  <si>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</si>
  <si>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</si>
  <si>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</si>
  <si>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</si>
  <si>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</si>
  <si>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</si>
  <si>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</si>
  <si>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</si>
  <si>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</si>
  <si>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</si>
  <si>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</si>
  <si>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</si>
  <si>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</si>
  <si>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</si>
  <si>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</si>
  <si>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</si>
  <si>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</si>
  <si>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</si>
  <si>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</si>
  <si>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</si>
  <si>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</si>
  <si>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</si>
  <si>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</si>
  <si>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</si>
  <si>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</si>
  <si>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</si>
  <si>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</si>
  <si>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</si>
  <si>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</si>
  <si>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</si>
  <si>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</si>
  <si>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</si>
  <si>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</si>
  <si>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</si>
  <si>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</si>
  <si>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</si>
  <si>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</si>
  <si>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</si>
  <si>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</si>
  <si>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</si>
  <si>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</si>
  <si>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</si>
  <si>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</si>
  <si>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</si>
  <si>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</si>
  <si>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</si>
  <si>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</si>
  <si>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</si>
  <si>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</si>
  <si>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</si>
  <si>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</si>
  <si>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</si>
  <si>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</si>
  <si>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</si>
  <si>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</si>
  <si>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</si>
  <si>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</si>
  <si>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</si>
  <si>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</si>
  <si>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</si>
  <si>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</si>
  <si>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</si>
  <si>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</si>
  <si>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</si>
  <si>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</si>
  <si>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</si>
  <si>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</si>
  <si>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</si>
  <si>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</si>
  <si>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</si>
  <si>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</si>
  <si>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</si>
  <si>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</si>
  <si>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</si>
  <si>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</si>
  <si>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</si>
  <si>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</si>
  <si>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</si>
  <si>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</si>
  <si>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</si>
  <si>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</si>
  <si>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</si>
  <si>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</si>
  <si>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</si>
  <si>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</si>
  <si>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</si>
  <si>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</si>
  <si>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</si>
  <si>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</si>
  <si>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</si>
  <si>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</si>
  <si>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</si>
  <si>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</si>
  <si>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</si>
  <si>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</si>
  <si>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</si>
  <si>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</si>
  <si>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</si>
  <si>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</si>
  <si>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</si>
  <si>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</si>
  <si>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</si>
  <si>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</si>
  <si>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</si>
  <si>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</si>
  <si>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</si>
  <si>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</si>
  <si>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</si>
  <si>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</si>
  <si>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</si>
  <si>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</si>
  <si>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</si>
  <si>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</si>
  <si>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</si>
  <si>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</si>
  <si>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</si>
  <si>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</si>
  <si>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</si>
  <si>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</si>
  <si>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</si>
  <si>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</si>
  <si>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</si>
  <si>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</si>
  <si>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</si>
  <si>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</si>
  <si>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</si>
  <si>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</si>
  <si>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</si>
  <si>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</si>
  <si>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</si>
  <si>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</si>
  <si>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</si>
  <si>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</si>
  <si>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</si>
  <si>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</si>
  <si>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</si>
  <si>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</si>
  <si>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</si>
  <si>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</si>
  <si>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</si>
  <si>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</si>
  <si>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</si>
  <si>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</si>
  <si>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</si>
  <si>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</si>
  <si>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</si>
  <si>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</si>
  <si>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</si>
  <si>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</si>
  <si>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</si>
  <si>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</si>
  <si>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</si>
  <si>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</si>
  <si>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</si>
  <si>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</si>
  <si>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</si>
  <si>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</si>
  <si>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</si>
  <si>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</si>
  <si>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</si>
  <si>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</si>
  <si>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</si>
  <si>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</si>
  <si>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</si>
  <si>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</si>
  <si>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</si>
  <si>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</si>
  <si>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</si>
  <si>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</si>
  <si>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</si>
  <si>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</si>
  <si>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</si>
  <si>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</si>
  <si>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</si>
  <si>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</si>
  <si>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</si>
  <si>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</si>
  <si>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</si>
  <si>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</si>
  <si>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</si>
  <si>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</si>
  <si>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</si>
  <si>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</si>
  <si>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</si>
  <si>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</si>
  <si>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</si>
  <si>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</si>
  <si>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</si>
  <si>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</si>
  <si>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</si>
  <si>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</si>
  <si>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</si>
  <si>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</si>
  <si>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</si>
  <si>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</si>
  <si>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</si>
  <si>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</si>
  <si>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</si>
  <si>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</si>
  <si>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</si>
  <si>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</si>
  <si>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</si>
  <si>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</si>
  <si>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</si>
  <si>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</si>
  <si>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</si>
  <si>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</si>
  <si>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</si>
  <si>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</si>
  <si>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</si>
  <si>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</si>
  <si>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</si>
  <si>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</si>
  <si>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</si>
  <si>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</si>
  <si>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</si>
  <si>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</si>
  <si>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</si>
  <si>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</si>
  <si>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</si>
  <si>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</si>
  <si>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</si>
  <si>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</si>
  <si>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</si>
  <si>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</si>
  <si>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</si>
  <si>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</si>
  <si>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</si>
  <si>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</si>
  <si>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</si>
  <si>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</si>
  <si>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</si>
  <si>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</si>
  <si>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</si>
  <si>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</si>
  <si>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</si>
  <si>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</si>
  <si>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</si>
  <si>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</si>
  <si>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</si>
  <si>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</si>
  <si>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</si>
  <si>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</si>
  <si>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</si>
  <si>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</si>
  <si>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</si>
  <si>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</si>
  <si>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</si>
  <si>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</si>
  <si>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</si>
  <si>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</si>
  <si>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</si>
  <si>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</si>
  <si>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</si>
  <si>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</si>
  <si>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</si>
  <si>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</si>
  <si>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</si>
  <si>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</si>
  <si>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</si>
  <si>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</si>
  <si>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</si>
  <si>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</si>
  <si>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</si>
  <si>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</si>
  <si>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</si>
  <si>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</si>
  <si>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</si>
  <si>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</si>
  <si>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</si>
  <si>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</si>
  <si>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</si>
  <si>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</si>
  <si>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</si>
  <si>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</si>
  <si>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</si>
  <si>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</si>
  <si>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</si>
  <si>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</si>
  <si>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</si>
  <si>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</si>
  <si>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</si>
  <si>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</si>
  <si>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</si>
  <si>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</si>
  <si>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</si>
  <si>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</si>
  <si>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</si>
  <si>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</si>
  <si>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</si>
  <si>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</si>
  <si>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</si>
  <si>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</si>
  <si>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</si>
  <si>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</si>
  <si>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</si>
  <si>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</si>
  <si>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</si>
  <si>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</si>
  <si>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</si>
  <si>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</si>
  <si>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</si>
  <si>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</si>
  <si>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</si>
  <si>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</si>
  <si>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</si>
  <si>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</si>
  <si>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</si>
  <si>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</si>
  <si>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</si>
  <si>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</si>
  <si>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</si>
  <si>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</si>
  <si>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</si>
  <si>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</si>
  <si>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</si>
  <si>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</si>
  <si>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</si>
  <si>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</si>
  <si>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</si>
  <si>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</si>
  <si>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</si>
  <si>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</si>
  <si>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</si>
  <si>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</si>
  <si>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</si>
  <si>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</si>
  <si>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</si>
  <si>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</si>
  <si>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</si>
  <si>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</si>
  <si>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</si>
  <si>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</si>
  <si>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</si>
  <si>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</si>
  <si>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</si>
  <si>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</si>
  <si>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</si>
  <si>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</si>
  <si>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</si>
  <si>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</si>
  <si>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</si>
  <si>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</si>
  <si>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</si>
  <si>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</si>
  <si>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</si>
  <si>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</si>
  <si>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</si>
  <si>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</si>
  <si>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</si>
  <si>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</si>
  <si>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</si>
  <si>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</si>
  <si>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</si>
  <si>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</si>
  <si>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</si>
  <si>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</si>
  <si>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</si>
  <si>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</si>
  <si>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</si>
  <si>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</si>
  <si>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</si>
  <si>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</si>
  <si>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</si>
  <si>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</si>
  <si>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</si>
  <si>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</si>
  <si>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</si>
  <si>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</si>
  <si>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</si>
  <si>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</si>
  <si>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</si>
  <si>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</si>
  <si>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</si>
  <si>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</si>
  <si>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</si>
  <si>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</si>
  <si>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</si>
  <si>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</si>
  <si>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</si>
  <si>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</si>
  <si>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</si>
  <si>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</si>
  <si>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</si>
  <si>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</si>
  <si>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</si>
  <si>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</si>
  <si>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</si>
  <si>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</si>
  <si>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</si>
  <si>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</si>
  <si>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</si>
  <si>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</si>
  <si>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</si>
  <si>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</si>
  <si>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</si>
  <si>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</si>
  <si>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</si>
  <si>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</si>
  <si>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</si>
  <si>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</si>
  <si>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</si>
  <si>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</si>
  <si>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</si>
  <si>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</si>
  <si>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</si>
  <si>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</si>
  <si>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</si>
  <si>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</si>
  <si>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</si>
  <si>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</si>
  <si>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</si>
  <si>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</si>
  <si>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</si>
  <si>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</si>
  <si>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</si>
  <si>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</si>
  <si>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</si>
  <si>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</si>
  <si>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</si>
  <si>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</si>
  <si>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</si>
  <si>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</si>
  <si>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</si>
  <si>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</si>
  <si>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</si>
  <si>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</si>
  <si>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</si>
  <si>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</si>
  <si>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</si>
  <si>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</si>
  <si>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</si>
  <si>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</si>
  <si>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</si>
  <si>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</si>
  <si>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</si>
  <si>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</si>
  <si>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</si>
  <si>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</si>
  <si>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</si>
  <si>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</si>
  <si>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</si>
  <si>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</si>
  <si>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</si>
  <si>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</si>
  <si>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</si>
  <si>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</si>
  <si>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</si>
  <si>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</si>
  <si>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</si>
  <si>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</si>
  <si>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</si>
  <si>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</si>
  <si>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</si>
  <si>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</si>
  <si>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</si>
  <si>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</si>
  <si>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</si>
  <si>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</si>
  <si>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</si>
  <si>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</si>
  <si>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</si>
  <si>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</si>
  <si>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</si>
  <si>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</si>
  <si>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</si>
  <si>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</si>
  <si>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</si>
  <si>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</si>
  <si>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</si>
  <si>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</si>
  <si>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</si>
  <si>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</si>
  <si>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</si>
  <si>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</si>
  <si>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</si>
  <si>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</si>
  <si>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</si>
  <si>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</si>
  <si>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</si>
  <si>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</si>
  <si>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</si>
  <si>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</si>
  <si>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</si>
  <si>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</si>
  <si>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</si>
  <si>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</si>
  <si>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</si>
  <si>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</si>
  <si>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</si>
  <si>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</si>
  <si>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</si>
  <si>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</si>
  <si>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</si>
  <si>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</si>
  <si>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</si>
  <si>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</si>
  <si>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</si>
  <si>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</si>
  <si>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</si>
  <si>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</si>
  <si>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</si>
  <si>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</si>
  <si>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</si>
  <si>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</si>
  <si>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</si>
  <si>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</si>
  <si>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</si>
  <si>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</si>
  <si>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</si>
  <si>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</si>
  <si>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</si>
  <si>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</si>
  <si>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</si>
  <si>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</si>
  <si>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</si>
  <si>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</si>
  <si>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</si>
  <si>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</si>
  <si>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</si>
  <si>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</si>
  <si>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</si>
  <si>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</si>
  <si>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</si>
  <si>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</si>
  <si>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</si>
  <si>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</si>
  <si>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</si>
  <si>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</si>
  <si>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</si>
  <si>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</si>
  <si>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</si>
  <si>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</si>
  <si>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</si>
  <si>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</si>
  <si>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</si>
  <si>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</si>
  <si>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</si>
  <si>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</si>
  <si>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</si>
  <si>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</si>
  <si>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</si>
  <si>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</si>
  <si>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</si>
  <si>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</si>
  <si>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</si>
  <si>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</si>
  <si>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</si>
  <si>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</si>
  <si>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</si>
  <si>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</si>
  <si>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</si>
  <si>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</si>
  <si>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</si>
  <si>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</si>
  <si>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</si>
  <si>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</si>
  <si>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</si>
  <si>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</si>
  <si>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</si>
  <si>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</si>
  <si>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</si>
  <si>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</si>
  <si>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</si>
  <si>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</si>
  <si>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</si>
  <si>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</si>
  <si>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</si>
  <si>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</si>
  <si>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</si>
  <si>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</si>
  <si>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</si>
  <si>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</si>
  <si>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</si>
  <si>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</si>
  <si>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</si>
  <si>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</si>
  <si>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</si>
  <si>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</si>
  <si>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</si>
  <si>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</si>
  <si>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</si>
  <si>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</si>
  <si>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</si>
  <si>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</si>
  <si>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</si>
  <si>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</si>
  <si>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</si>
  <si>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</si>
  <si>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</si>
  <si>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</si>
  <si>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</si>
  <si>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</si>
  <si>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</si>
  <si>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</si>
  <si>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</si>
  <si>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</si>
  <si>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</si>
  <si>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</si>
  <si>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</si>
  <si>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</si>
  <si>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</si>
  <si>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</si>
  <si>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</si>
  <si>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</si>
  <si>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</si>
  <si>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</si>
  <si>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</si>
  <si>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</si>
  <si>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</si>
  <si>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</si>
  <si>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</si>
  <si>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</si>
  <si>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</si>
  <si>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</si>
  <si>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</si>
  <si>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</si>
  <si>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</si>
  <si>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</si>
  <si>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</si>
  <si>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</si>
  <si>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</si>
  <si>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</si>
  <si>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</si>
  <si>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</si>
  <si>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</si>
  <si>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</si>
  <si>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</si>
  <si>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</si>
  <si>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</si>
  <si>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</si>
  <si>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</si>
  <si>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</si>
  <si>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</si>
  <si>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</si>
  <si>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</si>
  <si>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</si>
  <si>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</si>
  <si>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</si>
  <si>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</si>
  <si>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</si>
  <si>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</si>
  <si>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</si>
  <si>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</si>
  <si>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</si>
  <si>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</si>
  <si>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</si>
  <si>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</si>
  <si>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</si>
  <si>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</si>
  <si>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</si>
  <si>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</si>
  <si>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</si>
  <si>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</si>
  <si>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</si>
  <si>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</si>
  <si>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</si>
  <si>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</si>
  <si>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</si>
  <si>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</si>
  <si>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</si>
  <si>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</si>
  <si>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</si>
  <si>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</si>
  <si>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</si>
  <si>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</si>
  <si>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</si>
  <si>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</si>
  <si>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</si>
  <si>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</si>
  <si>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</si>
  <si>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</si>
  <si>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</si>
  <si>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</si>
  <si>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</si>
  <si>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</si>
  <si>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</si>
  <si>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</si>
  <si>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</si>
  <si>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</si>
  <si>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</si>
  <si>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</si>
  <si>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</si>
  <si>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</si>
  <si>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</si>
  <si>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</si>
  <si>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</si>
  <si>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</si>
  <si>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</si>
  <si>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</si>
  <si>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</si>
  <si>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</si>
  <si>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</si>
  <si>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</si>
  <si>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</si>
  <si>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</si>
  <si>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</si>
  <si>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</si>
  <si>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</si>
  <si>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</si>
  <si>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</si>
  <si>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</si>
  <si>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</si>
  <si>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</si>
  <si>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</si>
  <si>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</si>
  <si>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</si>
  <si>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</si>
  <si>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</si>
  <si>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</si>
  <si>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</si>
  <si>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</si>
  <si>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</si>
  <si>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</si>
  <si>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</si>
  <si>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</si>
  <si>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</si>
  <si>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</si>
  <si>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</si>
  <si>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</si>
  <si>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</si>
  <si>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</si>
  <si>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</si>
  <si>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</si>
  <si>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</si>
  <si>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</si>
  <si>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</si>
  <si>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</si>
  <si>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</si>
  <si>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</si>
  <si>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</si>
  <si>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</si>
  <si>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</si>
  <si>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</si>
  <si>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</si>
  <si>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</si>
  <si>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</si>
  <si>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</si>
  <si>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</si>
  <si>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</si>
  <si>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</si>
  <si>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</si>
  <si>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</si>
  <si>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</si>
  <si>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</si>
  <si>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</si>
  <si>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</si>
  <si>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</si>
  <si>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</si>
  <si>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</si>
  <si>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</si>
  <si>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</si>
  <si>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</si>
  <si>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</si>
  <si>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</si>
  <si>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</si>
  <si>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</si>
  <si>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</si>
  <si>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</si>
  <si>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</si>
  <si>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</si>
  <si>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</si>
  <si>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</si>
  <si>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</si>
  <si>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</si>
  <si>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</si>
  <si>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</si>
  <si>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</si>
  <si>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</si>
  <si>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</si>
  <si>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</si>
  <si>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</si>
  <si>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</si>
  <si>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</si>
  <si>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</si>
  <si>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</si>
  <si>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</si>
  <si>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</si>
  <si>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</si>
  <si>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</si>
  <si>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</si>
  <si>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</si>
  <si>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</si>
  <si>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</si>
  <si>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</si>
  <si>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</si>
  <si>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</si>
  <si>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</si>
  <si>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</si>
  <si>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</si>
  <si>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</si>
  <si>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</si>
  <si>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</si>
  <si>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</si>
  <si>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</si>
  <si>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</si>
  <si>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</si>
  <si>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</si>
  <si>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</si>
  <si>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</si>
  <si>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</si>
  <si>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</si>
  <si>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</si>
  <si>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</si>
  <si>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</si>
  <si>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</si>
  <si>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</si>
  <si>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</si>
  <si>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</si>
  <si>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</si>
  <si>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</si>
  <si>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</si>
  <si>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</si>
  <si>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</si>
  <si>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</si>
  <si>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</si>
  <si>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</si>
  <si>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</si>
  <si>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</si>
  <si>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</si>
  <si>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</si>
  <si>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</si>
  <si>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</si>
  <si>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</si>
  <si>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</si>
  <si>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</si>
  <si>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</si>
  <si>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</si>
  <si>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</si>
  <si>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</si>
  <si>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</si>
  <si>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</si>
  <si>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</si>
  <si>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</si>
  <si>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</si>
  <si>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</si>
  <si>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</si>
  <si>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</si>
  <si>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</si>
  <si>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</si>
  <si>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</si>
  <si>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</si>
  <si>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</si>
  <si>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</si>
  <si>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</si>
  <si>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</si>
  <si>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</si>
  <si>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</si>
  <si>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</si>
  <si>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</si>
  <si>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</si>
  <si>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</si>
  <si>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</si>
  <si>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</si>
  <si>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</si>
  <si>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</si>
  <si>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</si>
  <si>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</si>
  <si>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</si>
  <si>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</si>
  <si>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</si>
  <si>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</si>
  <si>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</si>
  <si>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</si>
  <si>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</si>
  <si>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</si>
  <si>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</si>
  <si>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</si>
  <si>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</si>
  <si>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</si>
  <si>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</si>
  <si>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</si>
  <si>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</si>
  <si>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</si>
  <si>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</si>
  <si>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</si>
  <si>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</si>
  <si>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</si>
  <si>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</si>
  <si>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</si>
  <si>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</si>
  <si>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</si>
  <si>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</si>
  <si>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</si>
  <si>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</si>
  <si>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</si>
  <si>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</si>
  <si>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</si>
  <si>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</si>
  <si>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</si>
  <si>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</si>
  <si>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</si>
  <si>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</si>
  <si>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</si>
  <si>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</si>
  <si>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</si>
  <si>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</si>
  <si>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</si>
  <si>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</si>
  <si>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</si>
  <si>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</si>
  <si>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</si>
  <si>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</si>
  <si>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</si>
  <si>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</si>
  <si>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</si>
  <si>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</si>
  <si>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</si>
  <si>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</si>
  <si>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</si>
  <si>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</si>
  <si>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</si>
  <si>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</si>
  <si>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</si>
  <si>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</si>
  <si>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</si>
  <si>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</si>
  <si>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</si>
  <si>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</si>
  <si>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</si>
  <si>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</si>
  <si>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</si>
  <si>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</si>
  <si>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</si>
  <si>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</si>
  <si>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</si>
  <si>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</si>
  <si>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</si>
  <si>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</si>
  <si>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</si>
  <si>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</si>
  <si>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</si>
  <si>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</si>
  <si>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</si>
  <si>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</si>
  <si>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</si>
  <si>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</si>
  <si>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</si>
  <si>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</si>
  <si>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</si>
  <si>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</si>
  <si>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</si>
  <si>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</si>
  <si>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</si>
  <si>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</si>
  <si>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</si>
  <si>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</si>
  <si>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</si>
  <si>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</si>
  <si>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</si>
  <si>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</si>
  <si>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</si>
  <si>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</si>
  <si>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</si>
  <si>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</si>
  <si>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</si>
  <si>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</si>
  <si>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</si>
  <si>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</si>
  <si>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</si>
  <si>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</si>
  <si>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</si>
  <si>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</si>
  <si>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</si>
  <si>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</si>
  <si>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</si>
  <si>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</si>
  <si>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</si>
  <si>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</si>
  <si>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</si>
  <si>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</si>
  <si>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</si>
  <si>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</si>
  <si>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</si>
  <si>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</si>
  <si>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</si>
  <si>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</si>
  <si>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</si>
  <si>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</si>
  <si>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</si>
  <si>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</si>
  <si>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</si>
  <si>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</si>
  <si>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</si>
  <si>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</si>
  <si>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</si>
  <si>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</si>
  <si>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</si>
  <si>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</si>
  <si>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</si>
  <si>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</si>
  <si>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</si>
  <si>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</si>
  <si>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</si>
  <si>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</si>
  <si>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</si>
  <si>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</si>
  <si>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</si>
  <si>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</si>
  <si>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</si>
  <si>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</si>
  <si>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</si>
  <si>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</si>
  <si>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</si>
  <si>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</si>
  <si>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</si>
  <si>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</si>
  <si>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</si>
  <si>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</si>
  <si>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</si>
  <si>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</si>
  <si>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</si>
  <si>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</si>
  <si>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</si>
  <si>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</si>
  <si>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</si>
  <si>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</si>
  <si>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</si>
  <si>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</si>
  <si>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</si>
  <si>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</si>
  <si>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</si>
  <si>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</si>
  <si>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</si>
  <si>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</si>
  <si>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</si>
  <si>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</si>
  <si>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</si>
  <si>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</si>
  <si>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</si>
  <si>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</si>
  <si>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</si>
  <si>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</si>
  <si>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</si>
  <si>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</si>
  <si>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</si>
  <si>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</si>
  <si>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</si>
  <si>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</si>
  <si>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</si>
  <si>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</si>
  <si>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</si>
  <si>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</si>
  <si>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</si>
  <si>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</si>
  <si>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</si>
  <si>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</si>
  <si>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</si>
  <si>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</si>
  <si>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</si>
  <si>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</si>
  <si>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</si>
  <si>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</si>
  <si>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</si>
  <si>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</si>
  <si>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</si>
  <si>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</si>
  <si>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</si>
  <si>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</si>
  <si>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</si>
  <si>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</si>
  <si>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</si>
  <si>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</si>
  <si>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</si>
  <si>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</si>
  <si>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</si>
  <si>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</si>
  <si>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</si>
  <si>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</si>
  <si>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</si>
  <si>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</si>
  <si>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</si>
  <si>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</si>
  <si>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</si>
  <si>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</si>
  <si>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</si>
  <si>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</si>
  <si>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</si>
  <si>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</si>
  <si>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</si>
  <si>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</si>
  <si>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</si>
  <si>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</si>
  <si>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</si>
  <si>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</si>
  <si>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</si>
  <si>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</si>
  <si>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</si>
  <si>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</si>
  <si>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</si>
  <si>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</si>
  <si>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</si>
  <si>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</si>
  <si>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</si>
  <si>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</si>
  <si>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</si>
  <si>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</si>
  <si>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</si>
  <si>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</si>
  <si>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</si>
  <si>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</si>
  <si>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</si>
  <si>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</si>
  <si>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</si>
  <si>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</si>
  <si>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</si>
  <si>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</si>
  <si>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</si>
  <si>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</si>
  <si>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</si>
  <si>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</si>
  <si>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</si>
  <si>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</si>
  <si>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</si>
  <si>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</si>
  <si>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</si>
  <si>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</si>
  <si>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</si>
  <si>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</si>
  <si>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</si>
  <si>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</si>
  <si>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</si>
  <si>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</si>
  <si>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</si>
  <si>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</si>
  <si>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</si>
  <si>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</si>
  <si>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</si>
  <si>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</si>
  <si>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</si>
  <si>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</si>
  <si>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</si>
  <si>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</si>
  <si>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</si>
  <si>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</si>
  <si>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</si>
  <si>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</si>
  <si>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</si>
  <si>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</si>
  <si>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</si>
  <si>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</si>
  <si>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</si>
  <si>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</si>
  <si>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</si>
  <si>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</si>
  <si>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</si>
  <si>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</si>
  <si>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</si>
  <si>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</si>
  <si>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</si>
  <si>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</si>
  <si>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</si>
  <si>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</si>
  <si>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</si>
  <si>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</si>
  <si>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</si>
  <si>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</si>
  <si>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</si>
  <si>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</si>
  <si>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</si>
  <si>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</si>
  <si>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</si>
  <si>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</si>
  <si>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</si>
  <si>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</si>
  <si>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</si>
  <si>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</si>
  <si>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</si>
  <si>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</si>
  <si>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</si>
  <si>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</si>
  <si>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</si>
  <si>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</si>
  <si>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</si>
  <si>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</si>
  <si>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</si>
  <si>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</si>
  <si>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</si>
  <si>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</si>
  <si>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</si>
  <si>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</si>
  <si>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</si>
  <si>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</si>
  <si>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</si>
  <si>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</si>
  <si>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</si>
  <si>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</si>
  <si>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</si>
  <si>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</si>
  <si>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</si>
  <si>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</si>
  <si>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</si>
  <si>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</si>
  <si>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</si>
  <si>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</si>
  <si>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</si>
  <si>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</si>
  <si>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</si>
  <si>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</si>
  <si>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</si>
  <si>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</si>
  <si>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</si>
  <si>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</si>
  <si>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</si>
  <si>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</si>
  <si>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</si>
  <si>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</si>
  <si>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</si>
  <si>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</si>
  <si>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</si>
  <si>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</si>
  <si>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</si>
  <si>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</si>
  <si>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</si>
  <si>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</si>
  <si>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</si>
  <si>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</si>
  <si>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</si>
  <si>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</si>
  <si>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</si>
  <si>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</si>
  <si>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</si>
  <si>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</si>
  <si>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</si>
  <si>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</si>
  <si>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</si>
  <si>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</si>
  <si>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</si>
  <si>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</si>
  <si>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</si>
  <si>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</si>
  <si>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</si>
  <si>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</si>
  <si>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</si>
  <si>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</si>
  <si>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</si>
  <si>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</si>
  <si>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</si>
  <si>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</si>
  <si>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</si>
  <si>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</si>
  <si>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</si>
  <si>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</si>
  <si>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</si>
  <si>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</si>
  <si>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</si>
  <si>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</si>
  <si>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</si>
  <si>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</si>
  <si>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</si>
  <si>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</si>
  <si>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</si>
  <si>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</si>
  <si>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</si>
  <si>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</si>
  <si>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</si>
  <si>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</si>
  <si>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</si>
  <si>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</si>
  <si>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</si>
  <si>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</si>
  <si>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</si>
  <si>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</si>
  <si>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</si>
  <si>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</si>
  <si>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</si>
  <si>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</si>
  <si>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</si>
  <si>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</si>
  <si>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</si>
  <si>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</si>
  <si>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</si>
  <si>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</si>
  <si>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</si>
  <si>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</si>
  <si>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</si>
  <si>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</si>
  <si>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</si>
  <si>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</si>
  <si>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</si>
  <si>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</si>
  <si>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</si>
  <si>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</si>
  <si>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</si>
  <si>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</si>
  <si>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</si>
  <si>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</si>
  <si>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</si>
  <si>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</si>
  <si>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</si>
  <si>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</si>
  <si>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</si>
  <si>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</si>
  <si>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</si>
  <si>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</si>
  <si>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</si>
  <si>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</si>
  <si>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</si>
  <si>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</si>
  <si>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</si>
  <si>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</si>
  <si>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</si>
  <si>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</si>
  <si>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</si>
  <si>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</si>
  <si>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</si>
  <si>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</si>
  <si>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</si>
  <si>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</si>
  <si>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</si>
  <si>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</si>
  <si>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</si>
  <si>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</si>
  <si>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</si>
  <si>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</si>
  <si>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</si>
  <si>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</si>
  <si>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</si>
  <si>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</si>
  <si>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</si>
  <si>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</si>
  <si>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</si>
  <si>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</si>
  <si>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</si>
  <si>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</si>
  <si>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</si>
  <si>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</si>
  <si>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</si>
  <si>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</si>
  <si>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</si>
  <si>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</si>
  <si>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</si>
  <si>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</si>
  <si>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</si>
  <si>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</si>
  <si>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</si>
  <si>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</si>
  <si>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</si>
  <si>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</si>
  <si>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</si>
  <si>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</si>
  <si>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</si>
  <si>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</si>
  <si>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</si>
  <si>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</si>
  <si>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</si>
  <si>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</si>
  <si>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</si>
  <si>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</si>
  <si>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</si>
  <si>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</si>
  <si>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</si>
  <si>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</si>
  <si>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</si>
  <si>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</si>
  <si>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</si>
  <si>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</si>
  <si>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</si>
  <si>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</si>
  <si>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</si>
  <si>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</si>
  <si>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</si>
  <si>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</si>
  <si>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</si>
  <si>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</si>
  <si>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</si>
  <si>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</si>
  <si>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</si>
  <si>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</si>
  <si>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</si>
  <si>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</si>
  <si>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</si>
  <si>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</si>
  <si>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</si>
  <si>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</si>
  <si>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</si>
  <si>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</si>
  <si>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</si>
  <si>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</si>
  <si>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</si>
  <si>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</si>
  <si>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</si>
  <si>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</si>
  <si>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</si>
  <si>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</si>
  <si>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</si>
  <si>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</si>
  <si>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</si>
  <si>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</si>
  <si>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</si>
  <si>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</si>
  <si>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</si>
  <si>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</si>
  <si>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</si>
  <si>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</si>
  <si>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</si>
  <si>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</si>
  <si>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</si>
  <si>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</si>
  <si>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</si>
  <si>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</si>
  <si>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</si>
  <si>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</si>
  <si>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</si>
  <si>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</si>
  <si>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</si>
  <si>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</si>
  <si>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</si>
  <si>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</si>
  <si>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</si>
  <si>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</si>
  <si>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</si>
  <si>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</si>
  <si>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</si>
  <si>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</si>
  <si>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</si>
  <si>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</si>
  <si>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</si>
  <si>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</si>
  <si>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</si>
  <si>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</si>
  <si>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</si>
  <si>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</si>
  <si>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</si>
  <si>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</si>
  <si>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</si>
  <si>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</si>
  <si>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</si>
  <si>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</si>
  <si>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</si>
  <si>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</si>
  <si>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</si>
  <si>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</si>
  <si>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</si>
  <si>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</si>
  <si>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</si>
  <si>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</si>
  <si>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</si>
  <si>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</si>
  <si>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</si>
  <si>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</si>
  <si>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</si>
  <si>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</si>
  <si>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</si>
  <si>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</si>
  <si>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</si>
  <si>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</si>
  <si>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</si>
  <si>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</si>
  <si>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</si>
  <si>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</si>
  <si>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</si>
  <si>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</si>
  <si>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</si>
  <si>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</si>
  <si>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</si>
  <si>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</si>
  <si>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</si>
  <si>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</si>
  <si>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</si>
  <si>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</si>
  <si>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</si>
  <si>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</si>
  <si>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</si>
  <si>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</si>
  <si>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</si>
  <si>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</si>
  <si>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</si>
  <si>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</si>
  <si>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</si>
  <si>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</si>
  <si>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</si>
  <si>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</si>
  <si>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</si>
  <si>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</si>
  <si>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</si>
  <si>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</si>
  <si>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</si>
  <si>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</si>
  <si>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</si>
  <si>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</si>
  <si>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</si>
  <si>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</si>
  <si>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</si>
  <si>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</si>
  <si>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</si>
  <si>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</si>
  <si>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</si>
  <si>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</si>
  <si>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</si>
  <si>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</si>
  <si>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</si>
  <si>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</si>
  <si>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</si>
  <si>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</si>
  <si>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</si>
  <si>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</si>
  <si>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</si>
  <si>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</si>
  <si>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</si>
  <si>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</si>
  <si>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</si>
  <si>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</si>
  <si>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</si>
  <si>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</si>
  <si>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</si>
  <si>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</si>
  <si>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</si>
  <si>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</si>
  <si>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</si>
  <si>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</si>
  <si>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</si>
  <si>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</si>
  <si>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</si>
  <si>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</si>
  <si>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</si>
  <si>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</si>
  <si>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</si>
  <si>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</si>
  <si>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</si>
  <si>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</si>
  <si>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</si>
  <si>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</si>
  <si>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</si>
  <si>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</si>
  <si>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</si>
  <si>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</si>
  <si>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</si>
  <si>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</si>
  <si>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</si>
  <si>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</si>
  <si>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</si>
  <si>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</si>
  <si>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</si>
  <si>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</si>
  <si>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</si>
  <si>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</si>
  <si>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</si>
  <si>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</si>
  <si>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</si>
  <si>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</si>
  <si>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</si>
  <si>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</si>
  <si>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</si>
  <si>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</si>
  <si>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</si>
  <si>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</si>
  <si>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</si>
  <si>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</si>
  <si>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</si>
  <si>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</si>
  <si>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</si>
  <si>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</si>
  <si>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</si>
  <si>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</si>
  <si>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</si>
  <si>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</si>
  <si>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</si>
  <si>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</si>
  <si>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</si>
  <si>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</si>
  <si>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</si>
  <si>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</si>
  <si>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</si>
  <si>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</si>
  <si>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</si>
  <si>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</si>
  <si>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</si>
  <si>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</si>
  <si>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</si>
  <si>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</si>
  <si>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</si>
  <si>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</si>
  <si>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</si>
  <si>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</si>
  <si>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</si>
  <si>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</si>
  <si>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</si>
  <si>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</si>
  <si>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</si>
  <si>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</si>
  <si>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</si>
  <si>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</si>
  <si>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</si>
  <si>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</si>
  <si>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</si>
  <si>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</si>
  <si>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</si>
  <si>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</si>
  <si>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</si>
  <si>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</si>
  <si>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</si>
  <si>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</si>
  <si>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</si>
  <si>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</si>
  <si>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</si>
  <si>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</si>
  <si>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</si>
  <si>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</si>
  <si>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</si>
  <si>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</si>
  <si>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</si>
  <si>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</si>
  <si>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</si>
  <si>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</si>
  <si>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</si>
  <si>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</si>
  <si>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</si>
  <si>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</si>
  <si>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</si>
  <si>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</si>
  <si>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</si>
  <si>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</si>
  <si>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</si>
  <si>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</si>
  <si>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</si>
  <si>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</si>
  <si>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</si>
  <si>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</si>
  <si>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</si>
  <si>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</si>
  <si>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</si>
  <si>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</si>
  <si>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</si>
  <si>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</si>
  <si>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</si>
  <si>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</si>
  <si>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</si>
  <si>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</si>
  <si>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</si>
  <si>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</si>
  <si>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</si>
  <si>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</si>
  <si>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</si>
  <si>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</si>
  <si>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</si>
  <si>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</si>
  <si>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</si>
  <si>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</si>
  <si>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</si>
  <si>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</si>
  <si>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</si>
  <si>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</si>
  <si>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</si>
  <si>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</si>
  <si>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</si>
  <si>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</si>
  <si>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</si>
  <si>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</si>
  <si>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</si>
  <si>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</si>
  <si>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</si>
  <si>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</si>
  <si>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</si>
  <si>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</si>
  <si>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</si>
  <si>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</si>
  <si>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</si>
  <si>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</si>
  <si>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</si>
  <si>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</si>
  <si>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</si>
  <si>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</si>
  <si>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</si>
  <si>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</si>
  <si>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</si>
  <si>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</si>
  <si>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</si>
  <si>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</si>
  <si>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</si>
  <si>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</si>
  <si>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</si>
  <si>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</si>
  <si>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</si>
  <si>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</si>
  <si>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</si>
  <si>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</si>
  <si>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</si>
  <si>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</si>
  <si>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</si>
  <si>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</si>
  <si>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</si>
  <si>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</si>
  <si>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</si>
  <si>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</si>
  <si>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</si>
  <si>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</si>
  <si>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</si>
  <si>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</si>
  <si>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</si>
  <si>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</si>
  <si>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</si>
  <si>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</si>
  <si>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</si>
  <si>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</si>
  <si>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</si>
  <si>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</si>
  <si>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</si>
  <si>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</si>
  <si>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</si>
  <si>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</si>
  <si>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</si>
  <si>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</si>
  <si>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</si>
  <si>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</si>
  <si>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</si>
  <si>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</si>
  <si>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</si>
  <si>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</si>
  <si>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</si>
  <si>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</si>
  <si>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</si>
  <si>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</si>
  <si>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</si>
  <si>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</si>
  <si>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</si>
  <si>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</si>
  <si>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</si>
  <si>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</si>
  <si>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</si>
  <si>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</si>
  <si>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</si>
  <si>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</si>
  <si>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</si>
  <si>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</si>
  <si>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</si>
  <si>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</si>
  <si>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</si>
  <si>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</si>
  <si>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</si>
  <si>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</si>
  <si>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</si>
  <si>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</si>
  <si>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</si>
  <si>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</si>
  <si>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</si>
  <si>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</si>
  <si>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</si>
  <si>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</si>
  <si>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</si>
  <si>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</si>
  <si>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</si>
  <si>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</si>
  <si>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</si>
  <si>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</si>
  <si>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</si>
  <si>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</si>
  <si>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</si>
  <si>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</si>
  <si>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</si>
  <si>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</si>
  <si>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</si>
  <si>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</si>
  <si>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</si>
  <si>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</si>
  <si>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</si>
  <si>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</si>
  <si>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</si>
  <si>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</si>
  <si>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</si>
  <si>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</si>
  <si>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</si>
  <si>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</si>
  <si>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</si>
  <si>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</si>
  <si>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</si>
  <si>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</si>
  <si>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</si>
  <si>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</si>
  <si>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</si>
  <si>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</si>
  <si>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</si>
  <si>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</si>
  <si>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</si>
  <si>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</si>
  <si>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</si>
  <si>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</si>
  <si>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</si>
  <si>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</si>
  <si>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</si>
  <si>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</si>
  <si>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</si>
  <si>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</si>
  <si>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</si>
  <si>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</si>
  <si>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</si>
  <si>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</si>
  <si>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</si>
  <si>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</si>
  <si>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</si>
  <si>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</si>
  <si>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</si>
  <si>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</si>
  <si>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</si>
  <si>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</si>
  <si>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</si>
  <si>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</si>
  <si>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</si>
  <si>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</si>
  <si>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</si>
  <si>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</si>
  <si>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</si>
  <si>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</si>
  <si>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</si>
  <si>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</si>
  <si>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</si>
  <si>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</si>
  <si>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</si>
  <si>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</si>
  <si>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</si>
  <si>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</si>
  <si>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</si>
  <si>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</si>
  <si>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</si>
  <si>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</si>
  <si>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</si>
  <si>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</si>
  <si>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</si>
  <si>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</si>
  <si>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</si>
  <si>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</si>
  <si>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</si>
  <si>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</si>
  <si>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</si>
  <si>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</si>
  <si>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</si>
  <si>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</si>
  <si>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</si>
  <si>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</si>
  <si>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</si>
  <si>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</si>
  <si>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</si>
  <si>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</si>
  <si>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</si>
  <si>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</si>
  <si>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</si>
  <si>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</si>
  <si>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</si>
  <si>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</si>
  <si>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</si>
  <si>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</si>
  <si>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</si>
  <si>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</si>
  <si>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</si>
  <si>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</si>
  <si>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</si>
  <si>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</si>
  <si>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</si>
  <si>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</si>
  <si>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</si>
  <si>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</si>
  <si>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</si>
  <si>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</si>
  <si>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</si>
  <si>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</si>
  <si>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</si>
  <si>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</si>
  <si>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</si>
  <si>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</si>
  <si>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</si>
  <si>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</si>
  <si>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</si>
  <si>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</si>
  <si>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</si>
  <si>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</si>
  <si>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</si>
  <si>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</si>
  <si>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</si>
  <si>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</si>
  <si>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</si>
  <si>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</si>
  <si>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</si>
  <si>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</si>
  <si>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</si>
  <si>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</si>
  <si>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</si>
  <si>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</si>
  <si>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</si>
  <si>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</si>
  <si>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</si>
  <si>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</si>
  <si>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</si>
  <si>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</si>
  <si>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</si>
  <si>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</si>
  <si>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</si>
  <si>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</si>
  <si>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</si>
  <si>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</si>
  <si>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</si>
  <si>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</si>
  <si>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</si>
  <si>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</si>
  <si>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</si>
  <si>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</si>
  <si>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</si>
  <si>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</si>
  <si>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</si>
  <si>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</si>
  <si>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</si>
  <si>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</si>
  <si>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</si>
  <si>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</si>
  <si>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</si>
  <si>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</si>
  <si>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</si>
  <si>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</si>
  <si>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</si>
  <si>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</si>
  <si>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</si>
  <si>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</si>
  <si>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</si>
  <si>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</si>
  <si>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</si>
  <si>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</si>
  <si>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</si>
  <si>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</si>
  <si>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</si>
  <si>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</si>
  <si>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</si>
  <si>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</si>
  <si>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</si>
  <si>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</si>
  <si>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</si>
  <si>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</si>
  <si>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</si>
  <si>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</si>
  <si>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</si>
  <si>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</si>
  <si>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</si>
  <si>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</si>
  <si>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</si>
  <si>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</si>
  <si>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</si>
  <si>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</si>
  <si>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</si>
  <si>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</si>
  <si>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</si>
  <si>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</si>
  <si>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</si>
  <si>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</si>
  <si>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</si>
  <si>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</si>
  <si>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</si>
  <si>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</si>
  <si>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</si>
  <si>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</si>
  <si>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</si>
  <si>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</si>
  <si>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</si>
  <si>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</si>
  <si>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</si>
  <si>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</si>
  <si>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</si>
  <si>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</si>
  <si>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</si>
  <si>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</si>
  <si>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</si>
  <si>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</si>
  <si>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</si>
  <si>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</si>
  <si>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</si>
  <si>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</si>
  <si>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</si>
  <si>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</si>
  <si>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</si>
  <si>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</si>
  <si>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</si>
  <si>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</si>
  <si>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</si>
  <si>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</si>
  <si>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</si>
  <si>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</si>
  <si>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</si>
  <si>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</si>
  <si>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</si>
  <si>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</si>
  <si>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</si>
  <si>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</si>
  <si>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</si>
  <si>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</si>
  <si>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</si>
  <si>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</si>
  <si>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</si>
  <si>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</si>
  <si>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</si>
  <si>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</si>
  <si>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</si>
  <si>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</si>
  <si>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</si>
  <si>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</si>
  <si>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</si>
  <si>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</si>
  <si>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</si>
  <si>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</si>
  <si>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</si>
  <si>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</si>
  <si>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</si>
  <si>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</si>
  <si>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</si>
  <si>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</si>
  <si>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</si>
  <si>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</si>
  <si>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</si>
  <si>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</si>
  <si>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</si>
  <si>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</si>
  <si>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</si>
  <si>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</si>
  <si>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</si>
  <si>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</si>
  <si>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</si>
  <si>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</si>
  <si>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</si>
  <si>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</si>
  <si>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</si>
  <si>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</si>
  <si>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</si>
  <si>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</si>
  <si>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</si>
  <si>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</si>
  <si>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</si>
  <si>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</si>
  <si>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</si>
  <si>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</si>
  <si>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</si>
  <si>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</si>
  <si>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</si>
  <si>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</si>
  <si>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</si>
  <si>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</si>
  <si>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</si>
  <si>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</si>
  <si>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</si>
  <si>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</si>
  <si>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</si>
  <si>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</si>
  <si>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</si>
  <si>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</si>
  <si>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</si>
  <si>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</si>
  <si>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</si>
  <si>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</si>
  <si>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</si>
  <si>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</si>
  <si>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</si>
  <si>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</si>
  <si>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</si>
  <si>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</si>
  <si>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</si>
  <si>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</si>
  <si>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</si>
  <si>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</si>
  <si>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</si>
  <si>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</si>
  <si>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</si>
  <si>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</si>
  <si>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</si>
  <si>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</si>
  <si>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</si>
  <si>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</si>
  <si>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</si>
  <si>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</si>
  <si>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</si>
  <si>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</si>
  <si>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</si>
  <si>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</si>
  <si>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</si>
  <si>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</si>
  <si>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</si>
  <si>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</si>
  <si>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</si>
  <si>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</si>
  <si>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</si>
  <si>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</si>
  <si>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</si>
  <si>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</si>
  <si>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</si>
  <si>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</si>
  <si>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</si>
  <si>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</si>
  <si>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</si>
  <si>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</si>
  <si>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</si>
  <si>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</si>
  <si>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</si>
  <si>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</si>
  <si>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</si>
  <si>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</si>
  <si>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</si>
  <si>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</si>
  <si>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</si>
  <si>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</si>
  <si>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</si>
  <si>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</si>
  <si>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</si>
  <si>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</si>
  <si>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</si>
  <si>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</si>
  <si>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</si>
  <si>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</si>
  <si>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</si>
  <si>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</si>
  <si>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</si>
  <si>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</si>
  <si>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</si>
  <si>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</si>
  <si>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</si>
  <si>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</si>
  <si>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</si>
  <si>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</si>
  <si>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</si>
  <si>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</si>
  <si>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</si>
  <si>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</si>
  <si>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</si>
  <si>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</si>
  <si>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</si>
  <si>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</si>
  <si>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</si>
  <si>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</si>
  <si>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</si>
  <si>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</si>
  <si>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</si>
  <si>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</si>
  <si>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</si>
  <si>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</si>
  <si>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</si>
  <si>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</si>
  <si>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</si>
  <si>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</si>
  <si>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</si>
  <si>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</si>
  <si>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</si>
  <si>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</si>
  <si>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</si>
  <si>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</si>
  <si>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</si>
  <si>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</si>
  <si>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</si>
  <si>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</si>
  <si>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</si>
  <si>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</si>
  <si>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</si>
  <si>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</si>
  <si>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</si>
  <si>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</si>
  <si>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</si>
  <si>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</si>
  <si>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</si>
  <si>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</si>
  <si>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</si>
  <si>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</si>
  <si>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</si>
  <si>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</si>
  <si>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</si>
  <si>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</si>
  <si>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</si>
  <si>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</si>
  <si>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</si>
  <si>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</si>
  <si>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</si>
  <si>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</si>
  <si>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</si>
  <si>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</si>
  <si>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</si>
  <si>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</si>
  <si>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</si>
  <si>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</si>
  <si>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</si>
  <si>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</si>
  <si>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</si>
  <si>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</si>
  <si>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</si>
  <si>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</si>
  <si>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</si>
  <si>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</si>
  <si>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</si>
  <si>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</si>
  <si>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</si>
  <si>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</si>
  <si>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</si>
  <si>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</si>
  <si>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</si>
  <si>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</si>
  <si>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</si>
  <si>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</si>
  <si>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</si>
  <si>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</si>
  <si>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</si>
  <si>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</si>
  <si>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</si>
  <si>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</si>
  <si>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</si>
  <si>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</si>
  <si>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</si>
  <si>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</si>
  <si>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</si>
  <si>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</si>
  <si>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</si>
  <si>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</si>
  <si>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</si>
  <si>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</si>
  <si>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</si>
  <si>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</si>
  <si>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</si>
  <si>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</si>
  <si>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</si>
  <si>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</si>
  <si>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</si>
  <si>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</si>
  <si>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</si>
  <si>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</si>
  <si>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</si>
  <si>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</si>
  <si>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</si>
  <si>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</si>
  <si>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</si>
  <si>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</si>
  <si>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</si>
  <si>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</si>
  <si>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</si>
  <si>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</si>
  <si>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</si>
  <si>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</si>
  <si>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</si>
  <si>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</si>
  <si>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</si>
  <si>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</si>
  <si>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</si>
  <si>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</si>
  <si>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</si>
  <si>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</si>
  <si>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</si>
  <si>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</si>
  <si>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</si>
  <si>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</si>
  <si>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</si>
  <si>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</si>
  <si>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</si>
  <si>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</si>
  <si>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</si>
  <si>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</si>
  <si>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</si>
  <si>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</si>
  <si>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</si>
  <si>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</si>
  <si>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</si>
  <si>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</si>
  <si>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</si>
  <si>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</si>
  <si>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</si>
  <si>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</si>
  <si>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</si>
  <si>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</si>
  <si>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</si>
  <si>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</si>
  <si>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</si>
  <si>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</si>
  <si>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</si>
  <si>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</si>
  <si>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</si>
  <si>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</si>
  <si>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</si>
  <si>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</si>
  <si>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</si>
  <si>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</si>
  <si>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</si>
  <si>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</si>
  <si>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</si>
  <si>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</si>
  <si>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</si>
  <si>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</si>
  <si>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</si>
  <si>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</si>
  <si>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</si>
  <si>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</si>
  <si>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</si>
  <si>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</si>
  <si>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</si>
  <si>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</si>
  <si>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</si>
  <si>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</si>
  <si>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</si>
  <si>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</si>
  <si>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</si>
  <si>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</si>
  <si>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</si>
  <si>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</si>
  <si>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</si>
  <si>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</si>
  <si>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</si>
  <si>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</si>
  <si>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</si>
  <si>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</si>
  <si>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</si>
  <si>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</si>
  <si>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</si>
  <si>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</si>
  <si>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</si>
  <si>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</si>
  <si>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</si>
  <si>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</si>
  <si>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</si>
  <si>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</si>
  <si>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</si>
  <si>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</si>
  <si>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</si>
  <si>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</si>
  <si>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</si>
  <si>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</si>
  <si>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</si>
  <si>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</si>
  <si>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</si>
  <si>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</si>
  <si>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</si>
  <si>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</si>
  <si>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</si>
  <si>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</si>
  <si>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</si>
  <si>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</si>
  <si>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</si>
  <si>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</si>
  <si>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</si>
  <si>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</si>
  <si>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</si>
  <si>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</si>
  <si>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</si>
  <si>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</si>
  <si>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</si>
  <si>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</si>
  <si>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</si>
  <si>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</si>
  <si>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</si>
  <si>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</si>
  <si>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</si>
  <si>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</si>
  <si>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</si>
  <si>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</si>
  <si>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</si>
  <si>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</si>
  <si>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</si>
  <si>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</si>
  <si>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</si>
  <si>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</si>
  <si>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</si>
  <si>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</si>
  <si>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</si>
  <si>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</si>
  <si>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</si>
  <si>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</si>
  <si>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</si>
  <si>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</si>
  <si>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</si>
  <si>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</si>
  <si>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</si>
  <si>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</si>
  <si>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</si>
  <si>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</si>
  <si>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</si>
  <si>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</si>
  <si>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</si>
  <si>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</si>
  <si>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</si>
  <si>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</si>
  <si>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</si>
  <si>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</si>
  <si>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</si>
  <si>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</si>
  <si>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</si>
  <si>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</si>
  <si>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</si>
  <si>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</si>
  <si>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</si>
  <si>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</si>
  <si>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</si>
  <si>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</si>
  <si>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</si>
  <si>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</si>
  <si>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</si>
  <si>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</si>
  <si>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</si>
  <si>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</si>
  <si>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</si>
  <si>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</si>
  <si>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</si>
  <si>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</si>
  <si>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</si>
  <si>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</si>
  <si>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</si>
  <si>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</si>
  <si>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</si>
  <si>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</si>
  <si>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</si>
  <si>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</si>
  <si>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</si>
  <si>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</si>
  <si>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</si>
  <si>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</si>
  <si>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</si>
  <si>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</si>
  <si>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</si>
  <si>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</si>
  <si>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</si>
  <si>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</si>
  <si>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</si>
  <si>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</si>
  <si>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</si>
  <si>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</si>
  <si>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</si>
  <si>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</si>
  <si>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</si>
  <si>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</si>
  <si>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</si>
  <si>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</si>
  <si>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</si>
  <si>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</si>
  <si>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</si>
  <si>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</si>
  <si>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</si>
  <si>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</si>
  <si>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</si>
  <si>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</si>
  <si>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</si>
  <si>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</si>
  <si>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</si>
  <si>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</si>
  <si>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</si>
  <si>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</si>
  <si>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</si>
  <si>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</si>
  <si>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</si>
  <si>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</si>
  <si>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</si>
  <si>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</si>
  <si>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</si>
  <si>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</si>
  <si>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</si>
  <si>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</si>
  <si>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</si>
  <si>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</si>
  <si>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</si>
  <si>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</si>
  <si>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</si>
  <si>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</si>
  <si>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</si>
  <si>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</si>
  <si>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</si>
  <si>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</si>
  <si>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</si>
  <si>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</si>
  <si>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</si>
  <si>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</si>
  <si>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</si>
  <si>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</si>
  <si>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</si>
  <si>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</si>
  <si>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</si>
  <si>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</si>
  <si>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</si>
  <si>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</si>
  <si>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</si>
  <si>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</si>
  <si>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</si>
  <si>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</si>
  <si>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</si>
  <si>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</si>
  <si>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</si>
  <si>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</si>
  <si>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</si>
  <si>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</si>
  <si>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</si>
  <si>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</si>
  <si>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</si>
  <si>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</si>
  <si>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</si>
  <si>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</si>
  <si>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</si>
  <si>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</si>
  <si>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</si>
  <si>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</si>
  <si>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</si>
  <si>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</si>
  <si>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</si>
  <si>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</si>
  <si>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</si>
  <si>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</si>
  <si>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</si>
  <si>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</si>
  <si>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</si>
  <si>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</si>
  <si>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</si>
  <si>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</si>
  <si>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</si>
  <si>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</si>
  <si>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</si>
  <si>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</si>
  <si>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</si>
  <si>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</si>
  <si>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</si>
  <si>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</si>
  <si>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</si>
  <si>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</si>
  <si>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</si>
  <si>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</si>
  <si>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</si>
  <si>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</si>
  <si>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</si>
  <si>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</si>
  <si>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</si>
  <si>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</si>
  <si>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</si>
  <si>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</si>
  <si>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</si>
  <si>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</si>
  <si>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</si>
  <si>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</si>
  <si>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</si>
  <si>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</si>
  <si>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</si>
  <si>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</si>
  <si>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</si>
  <si>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</si>
  <si>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</si>
  <si>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</si>
  <si>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</si>
  <si>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</si>
  <si>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</si>
  <si>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</si>
  <si>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</si>
  <si>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</si>
  <si>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</si>
  <si>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</si>
  <si>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</si>
  <si>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</si>
  <si>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</si>
  <si>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</si>
  <si>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</si>
  <si>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</si>
  <si>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</si>
  <si>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</si>
  <si>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</si>
  <si>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</si>
  <si>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</si>
  <si>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</si>
  <si>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</si>
  <si>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</si>
  <si>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</si>
  <si>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</si>
  <si>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</si>
  <si>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</si>
  <si>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</si>
  <si>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</si>
  <si>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</si>
  <si>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</si>
  <si>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</si>
  <si>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</si>
  <si>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</si>
  <si>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</si>
  <si>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</si>
  <si>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</si>
  <si>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</si>
  <si>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</si>
  <si>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</si>
  <si>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</si>
  <si>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</si>
  <si>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</si>
  <si>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</si>
  <si>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</si>
  <si>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</si>
  <si>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</si>
  <si>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</si>
  <si>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</si>
  <si>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</si>
  <si>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</si>
  <si>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</si>
  <si>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</si>
  <si>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</si>
  <si>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</si>
  <si>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</si>
  <si>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</si>
  <si>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</si>
  <si>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</si>
  <si>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</si>
  <si>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</si>
  <si>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</si>
  <si>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</si>
  <si>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</si>
  <si>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</si>
  <si>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</si>
  <si>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</si>
  <si>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</si>
  <si>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</si>
  <si>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</si>
  <si>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</si>
  <si>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</si>
  <si>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</si>
  <si>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</si>
  <si>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</si>
  <si>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</si>
  <si>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</si>
  <si>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</si>
  <si>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</si>
  <si>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</si>
  <si>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</si>
  <si>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</si>
  <si>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</si>
  <si>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</si>
  <si>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</si>
  <si>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</si>
  <si>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</si>
  <si>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</si>
  <si>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</si>
  <si>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</si>
  <si>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</si>
  <si>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</si>
  <si>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</si>
  <si>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</si>
  <si>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</si>
  <si>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</si>
  <si>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</si>
  <si>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</si>
  <si>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</si>
  <si>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</si>
  <si>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</si>
  <si>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</si>
  <si>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</si>
  <si>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</si>
  <si>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</si>
  <si>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</si>
  <si>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</si>
  <si>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</si>
  <si>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</si>
  <si>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</si>
  <si>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</si>
  <si>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</si>
  <si>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</si>
  <si>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</si>
  <si>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</si>
  <si>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</si>
  <si>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</si>
  <si>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</si>
  <si>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</si>
  <si>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</si>
  <si>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</si>
  <si>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</si>
  <si>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</si>
  <si>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</si>
  <si>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</si>
  <si>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</si>
  <si>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</si>
  <si>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</si>
  <si>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</si>
  <si>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</si>
  <si>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</si>
  <si>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</si>
  <si>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</si>
  <si>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</si>
  <si>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</si>
  <si>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</si>
  <si>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</si>
  <si>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</si>
  <si>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</si>
  <si>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</si>
  <si>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</si>
  <si>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</si>
  <si>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</si>
  <si>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</si>
  <si>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</si>
  <si>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</si>
  <si>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</si>
  <si>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</si>
  <si>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</si>
  <si>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</si>
  <si>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</si>
  <si>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</si>
  <si>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</si>
  <si>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</si>
  <si>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</si>
  <si>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</si>
  <si>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</si>
  <si>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</si>
  <si>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</si>
  <si>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</si>
  <si>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</si>
  <si>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</si>
  <si>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</si>
  <si>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</si>
  <si>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</si>
  <si>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</si>
  <si>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</si>
  <si>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</si>
  <si>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</si>
  <si>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</si>
  <si>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</si>
  <si>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</si>
  <si>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</si>
  <si>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</si>
  <si>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</si>
  <si>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</si>
  <si>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</si>
  <si>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</si>
  <si>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</si>
  <si>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</si>
  <si>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</si>
  <si>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</si>
  <si>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</si>
  <si>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</si>
  <si>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</si>
  <si>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</si>
  <si>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</si>
  <si>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</si>
  <si>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</si>
  <si>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</si>
  <si>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</si>
  <si>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</si>
  <si>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</si>
  <si>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</si>
  <si>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</si>
  <si>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</si>
  <si>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</si>
  <si>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</si>
  <si>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</si>
  <si>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</si>
  <si>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</si>
  <si>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</si>
  <si>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</si>
  <si>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</si>
  <si>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</si>
  <si>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</si>
  <si>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</si>
  <si>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</si>
  <si>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</si>
  <si>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</si>
  <si>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</si>
  <si>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</si>
  <si>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</si>
  <si>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</si>
  <si>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</si>
  <si>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</si>
  <si>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</si>
  <si>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</si>
  <si>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</si>
  <si>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</si>
  <si>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</si>
  <si>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</si>
  <si>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</si>
  <si>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</si>
  <si>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</si>
  <si>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</si>
  <si>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</si>
  <si>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</si>
  <si>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</si>
  <si>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</si>
  <si>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</si>
  <si>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</si>
  <si>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</si>
  <si>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</si>
  <si>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</si>
  <si>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</si>
  <si>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</si>
  <si>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</si>
  <si>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</si>
  <si>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</si>
  <si>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</si>
  <si>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</si>
  <si>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</si>
  <si>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</si>
  <si>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</si>
  <si>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</si>
  <si>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</si>
  <si>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</si>
  <si>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</si>
  <si>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</si>
  <si>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</si>
  <si>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</si>
  <si>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</si>
  <si>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</si>
  <si>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</si>
  <si>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</si>
  <si>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</si>
  <si>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</si>
  <si>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</si>
  <si>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</si>
  <si>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</si>
  <si>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</si>
  <si>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</si>
  <si>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</si>
  <si>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</si>
  <si>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</si>
  <si>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</si>
  <si>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</si>
  <si>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</si>
  <si>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</si>
  <si>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</si>
  <si>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</si>
  <si>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</si>
  <si>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</si>
  <si>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</si>
  <si>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</si>
  <si>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</si>
  <si>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</si>
  <si>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</si>
  <si>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</si>
  <si>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</si>
  <si>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</si>
  <si>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</si>
  <si>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</si>
  <si>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</si>
  <si>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</si>
  <si>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</si>
  <si>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</si>
  <si>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</si>
  <si>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</si>
  <si>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</si>
  <si>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</si>
  <si>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</si>
  <si>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</si>
  <si>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</si>
  <si>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</si>
  <si>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</si>
  <si>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</si>
  <si>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</si>
  <si>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</si>
  <si>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</si>
  <si>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</si>
  <si>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</si>
  <si>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</si>
  <si>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</si>
  <si>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</si>
  <si>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</si>
  <si>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</si>
  <si>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</si>
  <si>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</si>
  <si>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</si>
  <si>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</si>
  <si>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</si>
  <si>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</si>
  <si>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</si>
  <si>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</si>
  <si>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</si>
  <si>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</si>
  <si>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</si>
  <si>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</si>
  <si>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</si>
  <si>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</si>
  <si>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</si>
  <si>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</si>
  <si>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</si>
  <si>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</si>
  <si>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</si>
  <si>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</si>
  <si>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</si>
  <si>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</si>
  <si>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</si>
  <si>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</si>
  <si>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</si>
  <si>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</si>
  <si>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</si>
  <si>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</si>
  <si>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</si>
  <si>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</si>
  <si>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</si>
  <si>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</si>
  <si>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</si>
  <si>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</si>
  <si>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</si>
  <si>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</si>
  <si>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</si>
  <si>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</si>
  <si>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</si>
  <si>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</si>
  <si>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</si>
  <si>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</si>
  <si>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</si>
  <si>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</si>
  <si>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</si>
  <si>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</si>
  <si>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</si>
  <si>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</si>
  <si>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</si>
  <si>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</si>
  <si>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</si>
  <si>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</si>
  <si>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</si>
  <si>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</si>
  <si>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</si>
  <si>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</si>
  <si>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</si>
  <si>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</si>
  <si>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</si>
  <si>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</si>
  <si>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</si>
  <si>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</si>
  <si>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</si>
  <si>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</si>
  <si>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</si>
  <si>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</si>
  <si>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</si>
  <si>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</si>
  <si>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</si>
  <si>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</si>
  <si>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</si>
  <si>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</si>
  <si>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</si>
  <si>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</si>
  <si>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</si>
  <si>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</si>
  <si>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</si>
  <si>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</si>
  <si>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</si>
  <si>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</si>
  <si>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</si>
  <si>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</si>
  <si>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</si>
  <si>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</si>
  <si>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</si>
  <si>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</si>
  <si>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</si>
  <si>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</si>
  <si>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</si>
  <si>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</si>
  <si>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</si>
  <si>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</si>
  <si>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</si>
  <si>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</si>
  <si>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</si>
  <si>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</si>
  <si>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</si>
  <si>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</si>
  <si>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</si>
  <si>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</si>
  <si>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</si>
  <si>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</si>
  <si>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</si>
  <si>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</si>
  <si>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</si>
  <si>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</si>
  <si>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</si>
  <si>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</si>
  <si>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</si>
  <si>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</si>
  <si>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</si>
  <si>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</si>
  <si>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</si>
  <si>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</si>
  <si>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</si>
  <si>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</si>
  <si>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</si>
  <si>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</si>
  <si>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</si>
  <si>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</si>
  <si>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</si>
  <si>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</si>
  <si>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</si>
  <si>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</si>
  <si>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</si>
  <si>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</si>
  <si>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</si>
  <si>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</si>
  <si>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</si>
  <si>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</si>
  <si>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</si>
  <si>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</si>
  <si>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</si>
  <si>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</si>
  <si>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</si>
  <si>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</si>
  <si>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</si>
  <si>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</si>
  <si>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</si>
  <si>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</si>
  <si>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</si>
  <si>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</si>
  <si>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</si>
  <si>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</si>
  <si>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</si>
  <si>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</si>
  <si>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</si>
  <si>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</si>
  <si>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</si>
  <si>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</si>
  <si>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</si>
  <si>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</si>
  <si>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</si>
  <si>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</si>
  <si>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</si>
  <si>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</si>
  <si>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</si>
  <si>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</si>
  <si>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</si>
  <si>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</si>
  <si>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</si>
  <si>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</si>
  <si>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</si>
  <si>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</si>
  <si>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</si>
  <si>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</si>
  <si>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</si>
  <si>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</si>
  <si>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</si>
  <si>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</si>
  <si>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</si>
  <si>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</si>
  <si>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</si>
  <si>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</si>
  <si>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</si>
  <si>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</si>
  <si>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</si>
  <si>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</si>
  <si>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</si>
  <si>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</si>
  <si>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</si>
  <si>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</si>
  <si>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</si>
  <si>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</si>
  <si>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</si>
  <si>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</si>
  <si>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</si>
  <si>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</si>
  <si>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</si>
  <si>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</si>
  <si>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</si>
  <si>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</si>
  <si>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</si>
  <si>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</si>
  <si>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</si>
  <si>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</si>
  <si>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</si>
  <si>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</si>
  <si>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</si>
  <si>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</si>
  <si>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</si>
  <si>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</si>
  <si>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</si>
  <si>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</si>
  <si>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</si>
  <si>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</si>
  <si>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</si>
  <si>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</si>
  <si>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</si>
  <si>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</si>
  <si>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</si>
  <si>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</si>
  <si>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</si>
  <si>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</si>
  <si>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</si>
  <si>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</si>
  <si>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</si>
  <si>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</si>
  <si>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</si>
  <si>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</si>
  <si>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</si>
  <si>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</si>
  <si>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</si>
  <si>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</si>
  <si>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</si>
  <si>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</si>
  <si>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</si>
  <si>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</si>
  <si>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</si>
  <si>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</si>
  <si>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</si>
  <si>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</si>
  <si>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</si>
  <si>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</si>
  <si>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</si>
  <si>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</si>
  <si>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</si>
  <si>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</si>
  <si>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</si>
  <si>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</si>
  <si>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</si>
  <si>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</si>
  <si>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</si>
  <si>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</si>
  <si>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</si>
  <si>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</si>
  <si>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</si>
  <si>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</si>
  <si>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</si>
  <si>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</si>
  <si>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</si>
  <si>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</si>
  <si>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</si>
  <si>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</si>
  <si>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</si>
  <si>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</si>
  <si>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</si>
  <si>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</si>
  <si>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</si>
  <si>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</si>
  <si>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</si>
  <si>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</si>
  <si>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</si>
  <si>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</si>
  <si>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</si>
  <si>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</si>
  <si>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</si>
  <si>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</si>
  <si>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</si>
  <si>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</si>
  <si>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</si>
  <si>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</si>
  <si>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</si>
  <si>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</si>
  <si>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</si>
  <si>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</si>
  <si>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</si>
  <si>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</si>
  <si>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</si>
  <si>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</si>
  <si>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</si>
  <si>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</si>
  <si>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</si>
  <si>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</si>
  <si>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</si>
  <si>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</si>
  <si>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</si>
  <si>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</si>
  <si>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</si>
  <si>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</si>
  <si>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</si>
  <si>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</si>
  <si>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</si>
  <si>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</si>
  <si>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</si>
  <si>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</si>
  <si>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</si>
  <si>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</si>
  <si>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</si>
  <si>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</si>
  <si>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</si>
  <si>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</si>
  <si>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</si>
  <si>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</si>
  <si>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</si>
  <si>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</si>
  <si>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</si>
  <si>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</si>
  <si>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</si>
  <si>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</si>
  <si>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</si>
  <si>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</si>
  <si>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</si>
  <si>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</si>
  <si>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</si>
  <si>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</si>
  <si>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</si>
  <si>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</si>
  <si>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</si>
  <si>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</si>
  <si>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</si>
  <si>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</si>
  <si>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</si>
  <si>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</si>
  <si>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</si>
  <si>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</si>
  <si>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</si>
  <si>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</si>
  <si>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</si>
  <si>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</si>
  <si>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</si>
  <si>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</si>
  <si>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</si>
  <si>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</si>
  <si>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</si>
  <si>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</si>
  <si>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</si>
  <si>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</si>
  <si>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</si>
  <si>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</si>
  <si>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</si>
  <si>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</si>
  <si>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</si>
  <si>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</si>
  <si>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</si>
  <si>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</si>
  <si>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</si>
  <si>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</si>
  <si>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</si>
  <si>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</si>
  <si>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</si>
  <si>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</si>
  <si>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</si>
  <si>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</si>
  <si>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</si>
  <si>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</si>
  <si>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</si>
  <si>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</si>
  <si>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</si>
  <si>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</si>
  <si>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</si>
  <si>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</si>
  <si>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</si>
  <si>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</si>
  <si>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</si>
  <si>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</si>
  <si>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</si>
  <si>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</si>
  <si>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</si>
  <si>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</si>
  <si>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</si>
  <si>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</si>
  <si>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</si>
  <si>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</si>
  <si>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</si>
  <si>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</si>
  <si>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</si>
  <si>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</si>
  <si>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</si>
  <si>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</si>
  <si>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</si>
  <si>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</si>
  <si>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</si>
  <si>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</si>
  <si>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</si>
  <si>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</si>
  <si>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</si>
  <si>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</si>
  <si>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</si>
  <si>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</si>
  <si>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</si>
  <si>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</si>
  <si>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</si>
  <si>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</si>
  <si>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</si>
  <si>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</si>
  <si>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</si>
  <si>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</si>
  <si>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</si>
  <si>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</si>
  <si>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</si>
  <si>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</si>
  <si>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</si>
  <si>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</si>
  <si>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</si>
  <si>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</si>
  <si>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</si>
  <si>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</si>
  <si>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</si>
  <si>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</si>
  <si>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</si>
  <si>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</si>
  <si>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</si>
  <si>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</si>
  <si>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</si>
  <si>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</si>
  <si>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</si>
  <si>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</si>
  <si>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</si>
  <si>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</si>
  <si>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</si>
  <si>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</si>
  <si>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</si>
  <si>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</si>
  <si>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</si>
  <si>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</si>
  <si>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</si>
  <si>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</si>
  <si>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</si>
  <si>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</si>
  <si>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</si>
  <si>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</si>
  <si>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</si>
  <si>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</si>
  <si>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</si>
  <si>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</si>
  <si>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</si>
  <si>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</si>
  <si>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</si>
  <si>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</si>
  <si>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</si>
  <si>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</si>
  <si>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</si>
  <si>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</si>
  <si>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</si>
  <si>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</si>
  <si>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</si>
  <si>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</si>
  <si>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</si>
  <si>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</si>
  <si>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</si>
  <si>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</si>
  <si>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</si>
  <si>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</si>
  <si>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</si>
  <si>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</si>
  <si>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</si>
  <si>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</si>
  <si>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</si>
  <si>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</si>
  <si>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</si>
  <si>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</si>
  <si>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</si>
  <si>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</si>
  <si>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</si>
  <si>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</si>
  <si>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</si>
  <si>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</si>
  <si>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</si>
  <si>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</si>
  <si>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</si>
  <si>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</si>
  <si>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</si>
  <si>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</si>
  <si>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</si>
  <si>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</si>
  <si>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</si>
  <si>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</si>
  <si>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</si>
  <si>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</si>
  <si>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</si>
  <si>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</si>
  <si>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</si>
  <si>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</si>
  <si>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</si>
  <si>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</si>
  <si>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</si>
  <si>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</si>
  <si>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</si>
  <si>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</si>
  <si>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</si>
  <si>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</si>
  <si>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</si>
  <si>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</si>
  <si>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</si>
  <si>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</si>
  <si>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</si>
  <si>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</si>
  <si>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</si>
  <si>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</si>
  <si>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</si>
  <si>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</si>
  <si>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</si>
  <si>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</si>
  <si>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</si>
  <si>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</si>
  <si>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</si>
  <si>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</si>
  <si>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</si>
  <si>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</si>
  <si>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</si>
  <si>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</si>
  <si>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</si>
  <si>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</si>
  <si>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</si>
  <si>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</si>
  <si>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</si>
  <si>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</si>
  <si>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</si>
  <si>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</si>
  <si>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</si>
  <si>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</si>
  <si>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</si>
  <si>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</si>
  <si>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</si>
  <si>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</si>
  <si>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</si>
  <si>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</si>
  <si>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</si>
  <si>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</si>
  <si>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</si>
  <si>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</si>
  <si>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</si>
  <si>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</si>
  <si>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</si>
  <si>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</si>
  <si>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</si>
  <si>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</si>
  <si>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</si>
  <si>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</si>
  <si>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</si>
  <si>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</si>
  <si>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</si>
  <si>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</si>
  <si>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</si>
  <si>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</si>
  <si>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</si>
  <si>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</si>
  <si>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</si>
  <si>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</si>
  <si>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</si>
  <si>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</si>
  <si>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</si>
  <si>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</si>
  <si>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</si>
  <si>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</si>
  <si>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</si>
  <si>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</si>
  <si>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</si>
  <si>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</si>
  <si>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</si>
  <si>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</si>
  <si>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</si>
  <si>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</si>
  <si>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</si>
  <si>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</si>
  <si>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</si>
  <si>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</si>
  <si>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</si>
  <si>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</si>
  <si>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</si>
  <si>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</si>
  <si>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</si>
  <si>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</si>
  <si>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</si>
  <si>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</si>
  <si>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</si>
  <si>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</si>
  <si>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</si>
  <si>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</si>
  <si>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</si>
  <si>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</si>
  <si>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</si>
  <si>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</si>
  <si>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</si>
  <si>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</si>
  <si>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</si>
  <si>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</si>
  <si>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</si>
  <si>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</si>
  <si>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</si>
  <si>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</si>
  <si>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</si>
  <si>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</si>
  <si>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</si>
  <si>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</si>
  <si>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</si>
  <si>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</si>
  <si>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</si>
  <si>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</si>
  <si>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</si>
  <si>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</si>
  <si>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</si>
  <si>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</si>
  <si>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</si>
  <si>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</si>
  <si>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</si>
  <si>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</si>
  <si>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</si>
  <si>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</si>
  <si>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</si>
  <si>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</si>
  <si>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</si>
  <si>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</si>
  <si>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</si>
  <si>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</si>
  <si>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</si>
  <si>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</si>
  <si>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</si>
  <si>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</si>
  <si>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</si>
  <si>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</si>
  <si>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</si>
  <si>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</si>
  <si>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</si>
  <si>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</si>
  <si>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</si>
  <si>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</si>
  <si>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</si>
  <si>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</si>
  <si>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</si>
  <si>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</si>
  <si>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</si>
  <si>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</si>
  <si>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</si>
  <si>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</si>
  <si>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</si>
  <si>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</si>
  <si>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</si>
  <si>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</si>
  <si>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</si>
  <si>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</si>
  <si>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</si>
  <si>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</si>
  <si>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</si>
  <si>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</si>
  <si>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</si>
  <si>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</si>
  <si>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</si>
  <si>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</si>
  <si>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</si>
  <si>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</si>
  <si>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</si>
  <si>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</si>
  <si>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</si>
  <si>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</si>
  <si>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</si>
  <si>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</si>
  <si>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</si>
  <si>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</si>
  <si>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</si>
  <si>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</si>
  <si>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</si>
  <si>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</si>
  <si>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</si>
  <si>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</si>
  <si>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</si>
  <si>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</si>
  <si>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</si>
  <si>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</si>
  <si>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</si>
  <si>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</si>
  <si>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</si>
  <si>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</si>
  <si>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</si>
  <si>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</si>
  <si>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</si>
  <si>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</si>
  <si>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</si>
  <si>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</si>
  <si>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</si>
  <si>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</si>
  <si>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</si>
  <si>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</si>
  <si>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</si>
  <si>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</si>
  <si>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</si>
  <si>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</si>
  <si>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</si>
  <si>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</si>
  <si>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</si>
  <si>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</si>
  <si>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</si>
  <si>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</si>
  <si>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</si>
  <si>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</si>
  <si>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</si>
  <si>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</si>
  <si>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</si>
  <si>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</si>
  <si>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</si>
  <si>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</si>
  <si>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</si>
  <si>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</si>
  <si>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</si>
  <si>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</si>
  <si>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</si>
  <si>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</si>
  <si>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</si>
  <si>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</si>
  <si>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</si>
  <si>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</si>
  <si>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</si>
  <si>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</si>
  <si>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</si>
  <si>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</si>
  <si>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</si>
  <si>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</si>
  <si>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</si>
  <si>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</si>
  <si>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</si>
  <si>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</si>
  <si>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</si>
  <si>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</si>
  <si>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</si>
  <si>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</si>
  <si>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</si>
  <si>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</si>
  <si>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</si>
  <si>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</si>
  <si>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</si>
  <si>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</si>
  <si>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</si>
  <si>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</si>
  <si>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</si>
  <si>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</si>
  <si>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</si>
  <si>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</si>
  <si>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</si>
  <si>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</si>
  <si>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</si>
  <si>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</si>
  <si>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</si>
  <si>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</si>
  <si>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</si>
  <si>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</si>
  <si>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</si>
  <si>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</si>
  <si>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</si>
  <si>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</si>
  <si>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</si>
  <si>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</si>
  <si>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</si>
  <si>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</si>
  <si>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</si>
  <si>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</si>
  <si>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</si>
  <si>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</si>
  <si>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</si>
  <si>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</si>
  <si>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</si>
  <si>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</si>
  <si>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</si>
  <si>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</si>
  <si>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</si>
  <si>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</si>
  <si>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</si>
  <si>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</si>
  <si>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</si>
  <si>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</si>
  <si>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</si>
  <si>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</si>
  <si>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</si>
  <si>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</si>
  <si>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</si>
  <si>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</si>
  <si>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</si>
  <si>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</si>
  <si>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</si>
  <si>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</si>
  <si>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</si>
  <si>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</si>
  <si>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</si>
  <si>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</si>
  <si>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</si>
  <si>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</si>
  <si>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</si>
  <si>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</si>
  <si>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</si>
  <si>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</si>
  <si>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</si>
  <si>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</si>
  <si>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</si>
  <si>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</si>
  <si>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</si>
  <si>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</si>
  <si>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</si>
  <si>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</si>
  <si>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</si>
  <si>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</si>
  <si>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</si>
  <si>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</si>
  <si>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</si>
  <si>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</si>
  <si>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</si>
  <si>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</si>
  <si>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</si>
  <si>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</si>
  <si>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</si>
  <si>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</si>
  <si>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</si>
  <si>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</si>
  <si>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</si>
  <si>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</si>
  <si>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</si>
  <si>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</si>
  <si>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</si>
  <si>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</si>
  <si>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</si>
  <si>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</si>
  <si>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</si>
  <si>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</si>
  <si>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</si>
  <si>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</si>
  <si>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</si>
  <si>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</si>
  <si>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</si>
  <si>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</si>
  <si>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</si>
  <si>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</si>
  <si>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</si>
  <si>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</si>
  <si>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</si>
  <si>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</si>
  <si>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</si>
  <si>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</si>
  <si>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</si>
  <si>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</si>
  <si>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</si>
  <si>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</si>
  <si>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</si>
  <si>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</si>
  <si>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</si>
  <si>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</si>
  <si>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</si>
  <si>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</si>
  <si>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</si>
  <si>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</si>
  <si>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</si>
  <si>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</si>
  <si>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</si>
  <si>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</si>
  <si>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</si>
  <si>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</si>
  <si>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</si>
  <si>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</si>
  <si>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</si>
  <si>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</si>
  <si>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</si>
  <si>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</si>
  <si>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</si>
  <si>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</si>
  <si>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</si>
  <si>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</si>
  <si>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</si>
  <si>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</si>
  <si>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</si>
  <si>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</si>
  <si>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</si>
  <si>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</si>
  <si>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</si>
  <si>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</si>
  <si>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</si>
  <si>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</si>
  <si>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</si>
  <si>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</si>
  <si>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</si>
  <si>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</si>
  <si>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</si>
  <si>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</si>
  <si>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</si>
  <si>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</si>
  <si>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</si>
  <si>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</si>
  <si>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</si>
  <si>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</si>
  <si>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</si>
  <si>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</si>
  <si>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</si>
  <si>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</si>
  <si>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</si>
  <si>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</si>
  <si>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</si>
  <si>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</si>
  <si>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</si>
  <si>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</si>
  <si>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</si>
  <si>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</si>
  <si>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</si>
  <si>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</si>
  <si>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</si>
  <si>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</si>
  <si>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</si>
  <si>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</si>
  <si>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</si>
  <si>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</si>
  <si>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</si>
  <si>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</si>
  <si>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</si>
  <si>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</si>
  <si>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</si>
  <si>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</si>
  <si>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</si>
  <si>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</si>
  <si>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</si>
  <si>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</si>
  <si>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</si>
  <si>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</si>
  <si>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</si>
  <si>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</si>
  <si>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</si>
  <si>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</si>
  <si>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</si>
  <si>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</si>
  <si>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</si>
  <si>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</si>
  <si>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</si>
  <si>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</si>
  <si>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</si>
  <si>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</si>
  <si>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</si>
  <si>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</si>
  <si>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</si>
  <si>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</si>
  <si>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</si>
  <si>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</si>
  <si>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</si>
  <si>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</si>
  <si>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</si>
  <si>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</si>
  <si>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</si>
  <si>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</si>
  <si>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</si>
  <si>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</si>
  <si>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</si>
  <si>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</si>
  <si>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</si>
  <si>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</si>
  <si>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</si>
  <si>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</si>
  <si>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</si>
  <si>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</si>
  <si>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</si>
  <si>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</si>
  <si>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</si>
  <si>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</si>
  <si>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</si>
  <si>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</si>
  <si>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</si>
  <si>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</si>
  <si>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</si>
  <si>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</si>
  <si>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</si>
  <si>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</si>
  <si>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</si>
  <si>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</si>
  <si>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</si>
  <si>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</si>
  <si>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</si>
  <si>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</si>
  <si>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</si>
  <si>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</si>
  <si>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</si>
  <si>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</si>
  <si>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</si>
  <si>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</si>
  <si>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</si>
  <si>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</si>
  <si>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</si>
  <si>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</si>
  <si>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</si>
  <si>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</si>
  <si>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</si>
  <si>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</si>
  <si>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</si>
  <si>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</si>
  <si>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</si>
  <si>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</si>
  <si>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</si>
  <si>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</si>
  <si>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</si>
  <si>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</si>
  <si>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</si>
  <si>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</si>
  <si>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</si>
  <si>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</si>
  <si>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</si>
  <si>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</si>
  <si>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</si>
  <si>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</si>
  <si>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</si>
  <si>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</si>
  <si>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</si>
  <si>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</si>
  <si>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</si>
  <si>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</si>
  <si>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</si>
  <si>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</si>
  <si>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</si>
  <si>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</si>
  <si>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</si>
  <si>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</si>
  <si>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</si>
  <si>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</si>
  <si>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</si>
  <si>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</si>
  <si>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</si>
  <si>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</si>
  <si>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</si>
  <si>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</si>
  <si>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</si>
  <si>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</si>
  <si>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</si>
  <si>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</si>
  <si>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</si>
  <si>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</si>
  <si>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</si>
  <si>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</si>
  <si>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</si>
  <si>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</si>
  <si>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</si>
  <si>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</si>
  <si>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</si>
  <si>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</si>
  <si>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</si>
  <si>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</si>
  <si>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</si>
  <si>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</si>
  <si>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</si>
  <si>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</si>
  <si>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</si>
  <si>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</si>
  <si>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</si>
  <si>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</si>
  <si>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</si>
  <si>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</si>
  <si>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</si>
  <si>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</si>
  <si>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</si>
  <si>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</si>
  <si>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</si>
  <si>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</si>
  <si>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</si>
  <si>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</si>
  <si>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</si>
  <si>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</si>
  <si>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</si>
  <si>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</si>
  <si>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</si>
  <si>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</si>
  <si>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</si>
  <si>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</si>
  <si>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</si>
  <si>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</si>
  <si>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</si>
  <si>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</si>
  <si>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</si>
  <si>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</si>
  <si>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</si>
  <si>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</si>
  <si>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</si>
  <si>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</si>
  <si>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</si>
  <si>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</si>
  <si>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</si>
  <si>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</si>
  <si>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</si>
  <si>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</si>
  <si>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</si>
  <si>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</si>
  <si>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</si>
  <si>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</si>
  <si>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</si>
  <si>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</si>
  <si>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</si>
  <si>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</si>
  <si>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</si>
  <si>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</si>
  <si>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</si>
  <si>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</si>
  <si>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</si>
  <si>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</si>
  <si>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</si>
  <si>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</si>
  <si>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</si>
  <si>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</si>
  <si>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</si>
  <si>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</si>
  <si>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</si>
  <si>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</si>
  <si>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</si>
  <si>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</si>
  <si>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</si>
  <si>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</si>
  <si>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</si>
  <si>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</si>
  <si>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</si>
  <si>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</si>
  <si>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</si>
  <si>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</si>
  <si>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</si>
  <si>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</si>
  <si>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</si>
  <si>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</si>
  <si>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</si>
  <si>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</si>
  <si>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</si>
  <si>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</si>
  <si>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</si>
  <si>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</si>
  <si>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</si>
  <si>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</si>
  <si>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</si>
  <si>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</si>
  <si>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</si>
  <si>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</si>
  <si>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</si>
  <si>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</si>
  <si>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</si>
  <si>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</si>
  <si>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</si>
  <si>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</si>
  <si>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</si>
  <si>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</si>
  <si>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</si>
  <si>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</si>
  <si>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</si>
  <si>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</si>
  <si>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</si>
  <si>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</si>
  <si>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</si>
  <si>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</si>
  <si>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</si>
  <si>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</si>
  <si>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</si>
  <si>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</si>
  <si>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</si>
  <si>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</si>
  <si>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</si>
  <si>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</si>
  <si>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</si>
  <si>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</si>
  <si>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</si>
  <si>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</si>
  <si>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</si>
  <si>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</si>
  <si>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</si>
  <si>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</si>
  <si>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</si>
  <si>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</si>
  <si>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</si>
  <si>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</si>
  <si>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</si>
  <si>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</si>
  <si>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</si>
  <si>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</si>
  <si>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</si>
  <si>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</si>
  <si>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</si>
  <si>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</si>
  <si>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</si>
  <si>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</si>
  <si>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</si>
  <si>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</si>
  <si>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</si>
  <si>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</si>
  <si>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</si>
  <si>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</si>
  <si>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</si>
  <si>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</si>
  <si>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</si>
  <si>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</si>
  <si>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</si>
  <si>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</si>
  <si>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</si>
  <si>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</si>
  <si>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</si>
  <si>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</si>
  <si>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</si>
  <si>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</si>
  <si>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</si>
  <si>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</si>
  <si>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</si>
  <si>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</si>
  <si>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</si>
  <si>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</si>
  <si>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</si>
  <si>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</si>
  <si>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</si>
  <si>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</si>
  <si>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</si>
  <si>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</si>
  <si>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</si>
  <si>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</si>
  <si>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</si>
  <si>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</si>
  <si>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</si>
  <si>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</si>
  <si>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</si>
  <si>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</si>
  <si>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</si>
  <si>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</si>
  <si>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</si>
  <si>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</si>
  <si>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</si>
  <si>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</si>
  <si>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</si>
  <si>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</si>
  <si>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</si>
  <si>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</si>
  <si>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</si>
  <si>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</si>
  <si>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</si>
  <si>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</si>
  <si>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</si>
  <si>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</si>
  <si>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</si>
  <si>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</si>
  <si>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</si>
  <si>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</si>
  <si>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</si>
  <si>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</si>
  <si>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</si>
  <si>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</si>
  <si>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</si>
  <si>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</si>
  <si>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</si>
  <si>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</si>
  <si>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</si>
  <si>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</si>
  <si>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</si>
  <si>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</si>
  <si>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</si>
  <si>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</si>
  <si>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</si>
  <si>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</si>
  <si>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</si>
  <si>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</si>
  <si>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</si>
  <si>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</si>
  <si>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</si>
  <si>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</si>
  <si>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</si>
  <si>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</si>
  <si>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</si>
  <si>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</si>
  <si>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</si>
  <si>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</si>
  <si>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</si>
  <si>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</si>
  <si>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</si>
  <si>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</si>
  <si>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</si>
  <si>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</si>
  <si>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</si>
  <si>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</si>
  <si>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</si>
  <si>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</si>
  <si>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</si>
  <si>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</si>
  <si>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</si>
  <si>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</si>
  <si>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</si>
  <si>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</si>
  <si>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</si>
  <si>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</si>
  <si>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</si>
  <si>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</si>
  <si>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</si>
  <si>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</si>
  <si>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</si>
  <si>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</si>
  <si>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</si>
  <si>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</si>
  <si>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</si>
  <si>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</si>
  <si>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</si>
  <si>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</si>
  <si>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</si>
  <si>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</si>
  <si>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</si>
  <si>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</si>
  <si>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</si>
  <si>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</si>
  <si>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</si>
  <si>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</si>
  <si>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</si>
  <si>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</si>
  <si>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</si>
  <si>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</si>
  <si>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</si>
  <si>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</si>
  <si>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</si>
  <si>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</si>
  <si>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</si>
  <si>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</si>
  <si>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</si>
  <si>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</si>
  <si>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</si>
  <si>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</si>
  <si>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</si>
  <si>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</si>
  <si>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</si>
  <si>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</si>
  <si>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</si>
  <si>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</si>
  <si>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</si>
  <si>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</si>
  <si>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</si>
  <si>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</si>
  <si>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</si>
  <si>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</si>
  <si>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</si>
  <si>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</si>
  <si>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</si>
  <si>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</si>
  <si>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</si>
  <si>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</si>
  <si>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</si>
  <si>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</si>
  <si>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</si>
  <si>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</si>
  <si>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</si>
  <si>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</si>
  <si>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</si>
  <si>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</si>
  <si>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</si>
  <si>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</si>
  <si>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</si>
  <si>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</si>
  <si>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</si>
  <si>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</si>
  <si>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</si>
  <si>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</si>
  <si>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</si>
  <si>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</si>
  <si>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</si>
  <si>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</si>
  <si>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</si>
  <si>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</si>
  <si>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</si>
  <si>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</si>
  <si>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</si>
  <si>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</si>
  <si>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</si>
  <si>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</si>
  <si>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</si>
  <si>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</si>
  <si>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</si>
  <si>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</si>
  <si>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</si>
  <si>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</si>
  <si>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</si>
  <si>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</si>
  <si>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</si>
  <si>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</si>
  <si>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</si>
  <si>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</si>
  <si>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</si>
  <si>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</si>
  <si>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</si>
  <si>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</si>
  <si>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</si>
  <si>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</si>
  <si>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</si>
  <si>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</si>
  <si>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</si>
  <si>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</si>
  <si>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</si>
  <si>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</si>
  <si>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</si>
  <si>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</si>
  <si>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</si>
  <si>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</si>
  <si>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</si>
  <si>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</si>
  <si>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</si>
  <si>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</si>
  <si>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</si>
  <si>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</si>
  <si>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</si>
  <si>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</si>
  <si>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</si>
  <si>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</si>
  <si>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</si>
  <si>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</si>
  <si>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</si>
  <si>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</si>
  <si>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</si>
  <si>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</si>
  <si>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</si>
  <si>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</si>
  <si>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</si>
  <si>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</si>
  <si>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</si>
  <si>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</si>
  <si>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</si>
  <si>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</si>
  <si>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</si>
  <si>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</si>
  <si>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</si>
  <si>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</si>
  <si>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</si>
  <si>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</si>
  <si>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</si>
  <si>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</si>
  <si>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</si>
  <si>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</si>
  <si>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</si>
  <si>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</si>
  <si>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</si>
  <si>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</si>
  <si>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</si>
  <si>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</si>
  <si>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</si>
  <si>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</si>
  <si>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</si>
  <si>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</si>
  <si>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</si>
  <si>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</si>
  <si>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</si>
  <si>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</si>
  <si>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</si>
  <si>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</si>
  <si>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</si>
  <si>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</si>
  <si>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</si>
  <si>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</si>
  <si>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</si>
  <si>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</si>
  <si>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</si>
  <si>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</si>
  <si>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</si>
  <si>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</si>
  <si>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</si>
  <si>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</si>
  <si>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</si>
  <si>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</si>
  <si>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</si>
  <si>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</si>
  <si>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</si>
  <si>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</si>
  <si>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</si>
  <si>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</si>
  <si>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</si>
  <si>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</si>
  <si>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</si>
  <si>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</si>
  <si>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</si>
  <si>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</si>
  <si>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</si>
  <si>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</si>
  <si>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</si>
  <si>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</si>
  <si>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</si>
  <si>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</si>
  <si>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</si>
  <si>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</si>
  <si>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</si>
  <si>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</si>
  <si>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</si>
  <si>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</si>
  <si>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</si>
  <si>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</si>
  <si>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</si>
  <si>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</si>
  <si>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</si>
  <si>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</si>
  <si>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</si>
  <si>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</si>
  <si>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</si>
  <si>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</si>
  <si>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</si>
  <si>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</si>
  <si>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</si>
  <si>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</si>
  <si>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</si>
  <si>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</si>
  <si>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</si>
  <si>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</si>
  <si>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</si>
  <si>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</si>
  <si>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</si>
  <si>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</si>
  <si>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</si>
  <si>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</si>
  <si>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</si>
  <si>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</si>
  <si>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</si>
  <si>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</si>
  <si>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</si>
  <si>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</si>
  <si>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</si>
  <si>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</si>
  <si>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</si>
  <si>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</si>
  <si>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</si>
  <si>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</si>
  <si>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</si>
  <si>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</si>
  <si>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</si>
  <si>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</si>
  <si>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</si>
  <si>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</si>
  <si>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</si>
  <si>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</si>
  <si>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</si>
  <si>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</si>
  <si>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</si>
  <si>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</si>
  <si>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</si>
  <si>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</si>
  <si>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</si>
  <si>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</si>
  <si>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</si>
  <si>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</si>
  <si>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</si>
  <si>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</si>
  <si>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</si>
  <si>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</si>
  <si>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</si>
  <si>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</si>
  <si>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</si>
  <si>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</si>
  <si>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</si>
  <si>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</si>
  <si>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</si>
  <si>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</si>
  <si>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</si>
  <si>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</si>
  <si>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</si>
  <si>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</si>
  <si>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</si>
  <si>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</si>
  <si>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</si>
  <si>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</si>
  <si>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</si>
  <si>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</si>
  <si>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</si>
  <si>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</si>
  <si>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</si>
  <si>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</si>
  <si>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</si>
  <si>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</si>
  <si>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</si>
  <si>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</si>
  <si>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</si>
  <si>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</si>
  <si>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</si>
  <si>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</si>
  <si>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</si>
  <si>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</si>
  <si>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</si>
  <si>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</si>
  <si>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</si>
  <si>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</si>
  <si>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</si>
  <si>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</si>
  <si>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</si>
  <si>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</si>
  <si>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</si>
  <si>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</si>
  <si>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</si>
  <si>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</si>
  <si>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</si>
  <si>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</si>
  <si>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</si>
  <si>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</si>
  <si>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</si>
  <si>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</si>
  <si>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</si>
  <si>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</si>
  <si>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</si>
  <si>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</si>
  <si>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</si>
  <si>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</si>
  <si>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</si>
  <si>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</si>
  <si>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</si>
  <si>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</si>
  <si>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</si>
  <si>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</si>
  <si>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</si>
  <si>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</si>
  <si>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</si>
  <si>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</si>
  <si>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</si>
  <si>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</si>
  <si>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</si>
  <si>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</si>
  <si>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</si>
  <si>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</si>
  <si>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</si>
  <si>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</si>
  <si>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</si>
  <si>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</si>
  <si>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</si>
  <si>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</si>
  <si>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</si>
  <si>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</si>
  <si>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</si>
  <si>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</si>
  <si>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</si>
  <si>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</si>
  <si>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</si>
  <si>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</si>
  <si>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</si>
  <si>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</si>
  <si>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</si>
  <si>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</si>
  <si>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</si>
  <si>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</si>
  <si>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</si>
  <si>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</si>
  <si>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</si>
  <si>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</si>
  <si>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</si>
  <si>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</si>
  <si>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</si>
  <si>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</si>
  <si>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</si>
  <si>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</si>
  <si>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</si>
  <si>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</si>
  <si>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</si>
  <si>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</si>
  <si>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</si>
  <si>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</si>
  <si>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</si>
  <si>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</si>
  <si>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</si>
  <si>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</si>
  <si>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</si>
  <si>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</si>
  <si>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</si>
  <si>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</si>
  <si>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</si>
  <si>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</si>
  <si>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</si>
  <si>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</si>
  <si>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</si>
  <si>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</si>
  <si>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</si>
  <si>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</si>
  <si>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</si>
  <si>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</si>
  <si>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</si>
  <si>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</si>
  <si>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</si>
  <si>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</si>
  <si>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</si>
  <si>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</si>
  <si>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</si>
  <si>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</si>
  <si>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</si>
  <si>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</si>
  <si>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</si>
  <si>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</si>
  <si>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</si>
  <si>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</si>
  <si>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</si>
  <si>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</si>
  <si>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</si>
  <si>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</si>
  <si>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</si>
  <si>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</si>
  <si>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</si>
  <si>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</si>
  <si>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</si>
  <si>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</si>
  <si>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</si>
  <si>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</si>
  <si>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</si>
  <si>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</si>
  <si>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</si>
  <si>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</si>
  <si>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</si>
  <si>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</si>
  <si>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</si>
  <si>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</si>
  <si>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</si>
  <si>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</si>
  <si>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</si>
  <si>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</si>
  <si>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</si>
  <si>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</si>
  <si>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</si>
  <si>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</si>
  <si>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</si>
  <si>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</si>
  <si>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</si>
  <si>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</si>
  <si>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</si>
  <si>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</si>
  <si>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</si>
  <si>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</si>
  <si>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</si>
  <si>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</si>
  <si>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</si>
  <si>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</si>
  <si>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</si>
  <si>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</si>
  <si>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</si>
  <si>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</si>
  <si>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</si>
  <si>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</si>
  <si>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</si>
  <si>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</si>
  <si>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</si>
  <si>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</si>
  <si>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</si>
  <si>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</si>
  <si>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</si>
  <si>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</si>
  <si>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</si>
  <si>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</si>
  <si>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</si>
  <si>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</si>
  <si>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</si>
  <si>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</si>
  <si>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</si>
  <si>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</si>
  <si>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</si>
  <si>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</si>
  <si>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</si>
  <si>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</si>
  <si>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</si>
  <si>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</si>
  <si>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</si>
  <si>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</si>
  <si>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</si>
  <si>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</si>
  <si>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</si>
  <si>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</si>
  <si>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</si>
  <si>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</si>
  <si>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</si>
  <si>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</si>
  <si>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</si>
  <si>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</si>
  <si>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</si>
  <si>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</si>
  <si>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</si>
  <si>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</si>
  <si>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</si>
  <si>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</si>
  <si>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</si>
  <si>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</si>
  <si>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</si>
  <si>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</si>
  <si>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</si>
  <si>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</si>
  <si>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</si>
  <si>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</si>
  <si>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</si>
  <si>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</si>
  <si>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</si>
  <si>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</si>
  <si>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</si>
  <si>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</si>
  <si>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</si>
  <si>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</si>
  <si>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</si>
  <si>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</si>
  <si>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</si>
  <si>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</si>
  <si>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</si>
  <si>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</si>
  <si>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</si>
  <si>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</si>
  <si>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</si>
  <si>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</si>
  <si>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</si>
  <si>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</si>
  <si>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</si>
  <si>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</si>
  <si>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</si>
  <si>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</si>
  <si>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</si>
  <si>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</si>
  <si>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</si>
  <si>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</si>
  <si>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</si>
  <si>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</si>
  <si>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</si>
  <si>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</si>
  <si>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</si>
  <si>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</si>
  <si>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</si>
  <si>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</si>
  <si>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</si>
  <si>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</si>
  <si>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</si>
  <si>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</si>
  <si>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</si>
  <si>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</si>
  <si>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</si>
  <si>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</si>
  <si>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</si>
  <si>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</si>
  <si>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</si>
  <si>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</si>
  <si>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</si>
  <si>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</si>
  <si>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</si>
  <si>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</si>
  <si>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</si>
  <si>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</si>
  <si>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</si>
  <si>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</si>
  <si>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</si>
  <si>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</si>
  <si>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</si>
  <si>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</si>
  <si>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</si>
  <si>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</si>
  <si>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</si>
  <si>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</si>
  <si>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</si>
  <si>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</si>
  <si>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</si>
  <si>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</si>
  <si>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</si>
  <si>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</si>
  <si>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</si>
  <si>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</si>
  <si>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</si>
  <si>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</si>
  <si>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</si>
  <si>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</si>
  <si>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</si>
  <si>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</si>
  <si>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</si>
  <si>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</si>
  <si>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</si>
  <si>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</si>
  <si>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</si>
  <si>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</si>
  <si>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</si>
  <si>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</si>
  <si>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</si>
  <si>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</si>
  <si>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</si>
  <si>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</si>
  <si>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</si>
  <si>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</si>
  <si>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</si>
  <si>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</si>
  <si>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</si>
  <si>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</si>
  <si>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</si>
  <si>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</si>
  <si>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</si>
  <si>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</si>
  <si>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</si>
  <si>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</si>
  <si>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</si>
  <si>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</si>
  <si>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</si>
  <si>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</si>
  <si>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</si>
  <si>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</si>
  <si>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</si>
  <si>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</si>
  <si>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</si>
  <si>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</si>
  <si>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</si>
  <si>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</si>
  <si>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</si>
  <si>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</si>
  <si>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</si>
  <si>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</si>
  <si>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</si>
  <si>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</si>
  <si>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</si>
  <si>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</si>
  <si>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</si>
  <si>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</si>
  <si>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</si>
  <si>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</si>
  <si>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</si>
  <si>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</si>
  <si>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</si>
  <si>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</si>
  <si>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</si>
  <si>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</si>
  <si>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</si>
  <si>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</si>
  <si>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</si>
  <si>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</si>
  <si>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</si>
  <si>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</si>
  <si>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</si>
  <si>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</si>
  <si>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</si>
  <si>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</si>
  <si>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</si>
  <si>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</si>
  <si>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</si>
  <si>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</si>
  <si>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</si>
  <si>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</si>
  <si>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</si>
  <si>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</si>
  <si>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</si>
  <si>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</si>
  <si>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</si>
  <si>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</si>
  <si>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</si>
  <si>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</si>
  <si>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</si>
  <si>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</si>
  <si>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</si>
  <si>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</si>
  <si>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</si>
  <si>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</si>
  <si>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</si>
  <si>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</si>
  <si>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</si>
  <si>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</si>
  <si>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</si>
  <si>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</si>
  <si>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</si>
  <si>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</si>
  <si>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</si>
  <si>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</si>
  <si>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</si>
  <si>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</si>
  <si>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</si>
  <si>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</si>
  <si>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</si>
  <si>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</si>
  <si>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</si>
  <si>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</si>
  <si>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</si>
  <si>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</si>
  <si>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</si>
  <si>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</si>
  <si>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</si>
  <si>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</si>
  <si>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</si>
  <si>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</si>
  <si>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</si>
  <si>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</si>
  <si>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</si>
  <si>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</si>
  <si>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</si>
  <si>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</si>
  <si>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</si>
  <si>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</si>
  <si>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</si>
  <si>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</si>
  <si>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</si>
  <si>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</si>
  <si>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</si>
  <si>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</si>
  <si>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</si>
  <si>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</si>
  <si>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</si>
  <si>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</si>
  <si>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</si>
  <si>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</si>
  <si>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</si>
  <si>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</si>
  <si>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</si>
  <si>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</si>
  <si>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</si>
  <si>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</si>
  <si>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</si>
  <si>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</si>
  <si>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</si>
  <si>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</si>
  <si>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</si>
  <si>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</si>
  <si>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</si>
  <si>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</si>
  <si>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</si>
  <si>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</si>
  <si>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</si>
  <si>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</si>
  <si>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</si>
  <si>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</si>
  <si>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</si>
  <si>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</si>
  <si>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</si>
  <si>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</si>
  <si>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</si>
  <si>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</si>
  <si>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</si>
  <si>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</si>
  <si>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</si>
  <si>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</si>
  <si>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</si>
  <si>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</si>
  <si>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</si>
  <si>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</si>
  <si>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</si>
  <si>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</si>
  <si>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</si>
  <si>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</si>
  <si>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</si>
  <si>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</si>
  <si>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</si>
  <si>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</si>
  <si>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</si>
  <si>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</si>
  <si>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</si>
  <si>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</si>
  <si>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</si>
  <si>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</si>
  <si>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</si>
  <si>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</si>
  <si>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</si>
  <si>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</si>
  <si>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</si>
  <si>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</si>
  <si>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</si>
  <si>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</si>
  <si>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</si>
  <si>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</si>
  <si>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</si>
  <si>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</si>
  <si>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</si>
  <si>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</si>
  <si>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</si>
  <si>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</si>
  <si>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</si>
  <si>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</si>
  <si>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</si>
  <si>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</si>
  <si>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</si>
  <si>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</si>
  <si>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</si>
  <si>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</si>
  <si>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</si>
  <si>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</si>
  <si>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</si>
  <si>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</si>
  <si>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</si>
  <si>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</si>
  <si>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</si>
  <si>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</si>
  <si>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</si>
  <si>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</si>
  <si>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</si>
  <si>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</si>
  <si>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</si>
  <si>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</si>
  <si>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</si>
  <si>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</si>
  <si>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</si>
  <si>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</si>
  <si>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</si>
  <si>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</si>
  <si>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</si>
  <si>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</si>
  <si>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</si>
  <si>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</si>
  <si>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</si>
  <si>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</si>
  <si>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</si>
  <si>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</si>
  <si>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</si>
  <si>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</si>
  <si>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</si>
  <si>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</si>
  <si>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</si>
  <si>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</si>
  <si>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</si>
  <si>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</si>
  <si>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</si>
  <si>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</si>
  <si>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</si>
  <si>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</si>
  <si>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</si>
  <si>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</si>
  <si>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</si>
  <si>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</si>
  <si>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</si>
  <si>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</si>
  <si>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</si>
  <si>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</si>
  <si>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</si>
  <si>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</si>
  <si>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</si>
  <si>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</si>
  <si>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</si>
  <si>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</si>
  <si>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</si>
  <si>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</si>
  <si>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</si>
  <si>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</si>
  <si>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</si>
  <si>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</si>
  <si>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</si>
  <si>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</si>
  <si>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</si>
  <si>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</si>
  <si>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</si>
  <si>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</si>
  <si>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</si>
  <si>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</si>
  <si>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</si>
  <si>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</si>
  <si>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</si>
  <si>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</si>
  <si>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</si>
  <si>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</si>
  <si>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</si>
  <si>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</si>
  <si>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</si>
  <si>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</si>
  <si>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</si>
  <si>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</si>
  <si>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</si>
  <si>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</si>
  <si>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</si>
  <si>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</si>
  <si>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</si>
  <si>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</si>
  <si>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</si>
  <si>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</si>
  <si>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</si>
  <si>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</si>
  <si>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</si>
  <si>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</si>
  <si>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</si>
  <si>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</si>
  <si>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</si>
  <si>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</si>
  <si>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</si>
  <si>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</si>
  <si>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</si>
  <si>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</si>
  <si>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</si>
  <si>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</si>
  <si>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</si>
  <si>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</si>
  <si>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</si>
  <si>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</si>
  <si>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</si>
  <si>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</si>
  <si>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</si>
  <si>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</si>
  <si>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</si>
  <si>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</si>
  <si>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</si>
  <si>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</si>
  <si>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</si>
  <si>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</si>
  <si>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</si>
  <si>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</si>
  <si>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</si>
  <si>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</si>
  <si>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</si>
  <si>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</si>
  <si>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</si>
  <si>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</si>
  <si>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</si>
  <si>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</si>
  <si>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</si>
  <si>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</si>
  <si>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</si>
  <si>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</si>
  <si>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</si>
  <si>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</si>
  <si>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</si>
  <si>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</si>
  <si>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</si>
  <si>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</si>
  <si>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</si>
  <si>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</si>
  <si>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</si>
  <si>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</si>
  <si>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</si>
  <si>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</si>
  <si>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</si>
  <si>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</si>
  <si>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</si>
  <si>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</si>
  <si>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</si>
  <si>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</si>
  <si>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</si>
  <si>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</si>
  <si>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</si>
  <si>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</si>
  <si>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</si>
  <si>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</si>
  <si>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</si>
  <si>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</si>
  <si>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</si>
  <si>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</si>
  <si>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</si>
  <si>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</si>
  <si>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</si>
  <si>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</si>
  <si>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</si>
  <si>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</si>
  <si>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</si>
  <si>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</si>
  <si>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</si>
  <si>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</si>
  <si>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</si>
  <si>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</si>
  <si>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</si>
  <si>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</si>
  <si>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</si>
  <si>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</si>
  <si>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</si>
  <si>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</si>
  <si>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</si>
  <si>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</si>
  <si>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</si>
  <si>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</si>
  <si>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</si>
  <si>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</si>
  <si>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</si>
  <si>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</si>
  <si>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</si>
  <si>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</si>
  <si>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</si>
  <si>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</si>
  <si>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</si>
  <si>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</si>
  <si>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</si>
  <si>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</si>
  <si>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</si>
  <si>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</si>
  <si>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</si>
  <si>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</si>
  <si>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</si>
  <si>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</si>
  <si>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</si>
  <si>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</si>
  <si>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</si>
  <si>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</si>
  <si>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</si>
  <si>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</si>
  <si>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</si>
  <si>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</si>
  <si>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</si>
  <si>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</si>
  <si>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</si>
  <si>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</si>
  <si>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</si>
  <si>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</si>
  <si>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</si>
  <si>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</si>
  <si>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</si>
  <si>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</si>
  <si>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</si>
  <si>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</si>
  <si>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</si>
  <si>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</si>
  <si>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</si>
  <si>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</si>
  <si>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</si>
  <si>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</si>
  <si>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</si>
  <si>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</si>
  <si>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</si>
  <si>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</si>
  <si>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</si>
  <si>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</si>
  <si>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</si>
  <si>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</si>
  <si>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</si>
  <si>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</si>
  <si>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</si>
  <si>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</si>
  <si>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</si>
  <si>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</si>
  <si>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</si>
  <si>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</si>
  <si>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</si>
  <si>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</si>
  <si>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</si>
  <si>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</si>
  <si>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</si>
  <si>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</si>
  <si>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</si>
  <si>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</si>
  <si>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</si>
  <si>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</si>
  <si>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</si>
  <si>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</si>
  <si>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</si>
  <si>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</si>
  <si>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</si>
  <si>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</si>
  <si>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</si>
  <si>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</si>
  <si>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</si>
  <si>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</si>
  <si>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</si>
  <si>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</si>
  <si>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</si>
  <si>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</si>
  <si>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</si>
  <si>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</si>
  <si>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</si>
  <si>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</si>
  <si>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</si>
  <si>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</si>
  <si>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</si>
  <si>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</si>
  <si>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</si>
  <si>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</si>
  <si>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</si>
  <si>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</si>
  <si>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</si>
  <si>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</si>
  <si>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</si>
  <si>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</si>
  <si>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</si>
  <si>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</si>
  <si>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</si>
  <si>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</si>
  <si>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</si>
  <si>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</si>
  <si>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</si>
  <si>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</si>
  <si>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</si>
  <si>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</si>
  <si>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</si>
  <si>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</si>
  <si>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</si>
  <si>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</si>
  <si>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</si>
  <si>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</si>
  <si>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</si>
  <si>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</si>
  <si>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</si>
  <si>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</si>
  <si>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</si>
  <si>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</si>
  <si>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</si>
  <si>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</si>
  <si>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</si>
  <si>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</si>
  <si>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</si>
  <si>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</si>
  <si>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</si>
  <si>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</si>
  <si>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</si>
  <si>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</si>
  <si>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</si>
  <si>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</si>
  <si>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</si>
  <si>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</si>
  <si>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</si>
  <si>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</si>
  <si>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</si>
  <si>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</si>
  <si>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</si>
  <si>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</si>
  <si>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</si>
  <si>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</si>
  <si>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</si>
  <si>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</si>
  <si>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</si>
  <si>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</si>
  <si>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</si>
  <si>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</si>
  <si>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</si>
  <si>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</si>
  <si>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</si>
  <si>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</si>
  <si>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</si>
  <si>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</si>
  <si>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</si>
  <si>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</si>
  <si>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</si>
  <si>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</si>
  <si>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</si>
  <si>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</si>
  <si>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</si>
  <si>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</si>
  <si>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</si>
  <si>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</si>
  <si>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</si>
  <si>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</si>
  <si>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</si>
  <si>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</si>
  <si>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</si>
  <si>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</si>
  <si>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</si>
  <si>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</si>
  <si>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</si>
  <si>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</si>
  <si>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</si>
  <si>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</si>
  <si>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</si>
  <si>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</si>
  <si>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</si>
  <si>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</si>
  <si>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</si>
  <si>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</si>
  <si>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</si>
  <si>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</si>
  <si>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</si>
  <si>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</si>
  <si>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</si>
  <si>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</si>
  <si>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</si>
  <si>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</si>
  <si>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</si>
  <si>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</si>
  <si>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</si>
  <si>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</si>
  <si>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</si>
  <si>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</si>
  <si>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</si>
  <si>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</si>
  <si>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</si>
  <si>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</si>
  <si>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</si>
  <si>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</si>
  <si>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</si>
  <si>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</si>
  <si>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</si>
  <si>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</si>
  <si>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</si>
  <si>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</si>
  <si>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</si>
  <si>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</si>
  <si>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</si>
  <si>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</si>
  <si>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</si>
  <si>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</si>
  <si>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</si>
  <si>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</si>
  <si>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</si>
  <si>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</si>
  <si>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</si>
  <si>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</si>
  <si>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</si>
  <si>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</si>
  <si>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</si>
  <si>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</si>
  <si>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</si>
  <si>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</si>
  <si>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</si>
  <si>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</si>
  <si>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</si>
  <si>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</si>
  <si>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</si>
  <si>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</si>
  <si>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</si>
  <si>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</si>
  <si>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</si>
  <si>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</si>
  <si>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</si>
  <si>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</si>
  <si>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</si>
  <si>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</si>
  <si>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</si>
  <si>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</si>
  <si>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</si>
  <si>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</si>
  <si>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</si>
  <si>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</si>
  <si>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</si>
  <si>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</si>
  <si>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</si>
  <si>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</si>
  <si>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</si>
  <si>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</si>
  <si>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</si>
  <si>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</si>
  <si>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</si>
  <si>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</si>
  <si>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</si>
  <si>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</si>
  <si>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</si>
  <si>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</si>
  <si>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</si>
  <si>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</si>
  <si>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</si>
  <si>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</si>
  <si>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</si>
  <si>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</si>
  <si>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</si>
  <si>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</si>
  <si>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</si>
  <si>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</si>
  <si>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</si>
  <si>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</si>
  <si>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</si>
  <si>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</si>
  <si>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</si>
  <si>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</si>
  <si>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</si>
  <si>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</si>
  <si>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</si>
  <si>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</si>
  <si>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</si>
  <si>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</si>
  <si>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</si>
  <si>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</si>
  <si>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</si>
  <si>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</si>
  <si>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</si>
  <si>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</si>
  <si>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</si>
  <si>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</si>
  <si>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</si>
  <si>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</si>
  <si>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</si>
  <si>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</si>
  <si>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</si>
  <si>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</si>
  <si>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</si>
  <si>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</si>
  <si>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</si>
  <si>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</si>
  <si>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</si>
  <si>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</si>
  <si>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</si>
  <si>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</si>
  <si>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</si>
  <si>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</si>
  <si>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</si>
  <si>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</si>
  <si>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</si>
  <si>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</si>
  <si>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</si>
  <si>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</si>
  <si>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</si>
  <si>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</si>
  <si>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</si>
  <si>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</si>
  <si>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</si>
  <si>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</si>
  <si>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</si>
  <si>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</si>
  <si>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</si>
  <si>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</si>
  <si>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</si>
  <si>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</si>
  <si>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</si>
  <si>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</si>
  <si>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</si>
  <si>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</si>
  <si>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</si>
  <si>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</si>
  <si>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</si>
  <si>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</si>
  <si>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</si>
  <si>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</si>
  <si>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</si>
  <si>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</si>
  <si>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</si>
  <si>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</si>
  <si>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</si>
  <si>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</si>
  <si>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</si>
  <si>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</si>
  <si>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</si>
  <si>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</si>
  <si>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</si>
  <si>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</si>
  <si>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</si>
  <si>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</si>
  <si>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</si>
  <si>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</si>
  <si>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</si>
  <si>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</si>
  <si>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</si>
  <si>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</si>
  <si>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</si>
  <si>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</si>
  <si>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</si>
  <si>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</si>
  <si>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</si>
  <si>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</si>
  <si>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</si>
  <si>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</si>
  <si>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</si>
  <si>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</si>
  <si>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</si>
  <si>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</si>
  <si>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</si>
  <si>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</si>
  <si>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</si>
  <si>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</si>
  <si>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</si>
  <si>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</si>
  <si>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</si>
  <si>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</si>
  <si>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</si>
  <si>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</si>
  <si>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</si>
  <si>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</si>
  <si>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</si>
  <si>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</si>
  <si>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</si>
  <si>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</si>
  <si>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</si>
  <si>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</si>
  <si>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</si>
  <si>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</si>
  <si>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</si>
  <si>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</si>
  <si>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</si>
  <si>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</si>
  <si>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</si>
  <si>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</si>
  <si>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</si>
  <si>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</si>
  <si>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</si>
  <si>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</si>
  <si>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</si>
  <si>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</si>
  <si>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</si>
  <si>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</si>
  <si>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</si>
  <si>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</si>
  <si>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</si>
  <si>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</si>
  <si>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</si>
  <si>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</si>
  <si>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</si>
  <si>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</si>
  <si>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</si>
  <si>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</si>
  <si>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</si>
  <si>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</si>
  <si>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</si>
  <si>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</si>
  <si>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</si>
  <si>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</si>
  <si>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</si>
  <si>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</si>
  <si>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</si>
  <si>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</si>
  <si>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</si>
  <si>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</si>
  <si>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</si>
  <si>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</si>
  <si>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</si>
  <si>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</si>
  <si>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</si>
  <si>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</si>
  <si>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</si>
  <si>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</si>
  <si>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</si>
  <si>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</si>
  <si>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</si>
  <si>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</si>
  <si>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</si>
  <si>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</si>
  <si>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</si>
  <si>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</si>
  <si>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</si>
  <si>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</si>
  <si>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</si>
  <si>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</si>
  <si>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</si>
  <si>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</si>
  <si>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</si>
  <si>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</si>
  <si>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</si>
  <si>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</si>
  <si>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</si>
  <si>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</si>
  <si>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</si>
  <si>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</si>
  <si>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</si>
  <si>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</si>
  <si>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</si>
  <si>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</si>
  <si>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</si>
  <si>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</si>
  <si>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</si>
  <si>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</si>
  <si>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</si>
  <si>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</si>
  <si>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</si>
  <si>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</si>
  <si>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</si>
  <si>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</si>
  <si>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</si>
  <si>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</si>
  <si>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</si>
  <si>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</si>
  <si>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</si>
  <si>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</si>
  <si>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</si>
  <si>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</si>
  <si>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</si>
  <si>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</si>
  <si>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</si>
  <si>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</si>
  <si>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</si>
  <si>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</si>
  <si>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</si>
  <si>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</si>
  <si>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</si>
  <si>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</si>
  <si>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</si>
  <si>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</si>
  <si>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</si>
  <si>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</si>
  <si>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</si>
  <si>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</si>
  <si>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</si>
  <si>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</si>
  <si>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</si>
  <si>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</si>
  <si>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</si>
  <si>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</si>
  <si>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</si>
  <si>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</si>
  <si>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</si>
  <si>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</si>
  <si>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</si>
  <si>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</si>
  <si>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</si>
  <si>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</si>
  <si>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</si>
  <si>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</si>
  <si>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</si>
  <si>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</si>
  <si>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</si>
  <si>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</si>
  <si>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</si>
  <si>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</si>
  <si>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</si>
  <si>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</si>
  <si>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</si>
  <si>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</si>
  <si>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</si>
  <si>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</si>
  <si>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</si>
  <si>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</si>
  <si>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</si>
  <si>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</si>
  <si>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</si>
  <si>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</si>
  <si>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</si>
  <si>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</si>
  <si>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</si>
  <si>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</si>
  <si>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</si>
  <si>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</si>
  <si>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</si>
  <si>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</si>
  <si>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</si>
  <si>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</si>
  <si>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</si>
  <si>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</si>
  <si>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</si>
  <si>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</si>
  <si>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</si>
  <si>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</si>
  <si>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</si>
  <si>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</si>
  <si>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</si>
  <si>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</si>
  <si>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</si>
  <si>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</si>
  <si>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</si>
  <si>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</si>
  <si>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</si>
  <si>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</si>
  <si>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</si>
  <si>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</si>
  <si>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</si>
  <si>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</si>
  <si>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</si>
  <si>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</si>
  <si>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</si>
  <si>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</si>
  <si>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</si>
  <si>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</si>
  <si>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</si>
  <si>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</si>
  <si>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</si>
  <si>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</si>
  <si>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</si>
  <si>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</si>
  <si>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</si>
  <si>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</si>
  <si>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</si>
  <si>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</si>
  <si>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</si>
  <si>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</si>
  <si>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</si>
  <si>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</si>
  <si>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</si>
  <si>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</si>
  <si>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</si>
  <si>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</si>
  <si>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</si>
  <si>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</si>
  <si>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</si>
  <si>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</si>
  <si>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</si>
  <si>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</si>
  <si>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</si>
  <si>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</si>
  <si>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</si>
  <si>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</si>
  <si>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</si>
  <si>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</si>
  <si>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</si>
  <si>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</si>
  <si>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</si>
  <si>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</si>
  <si>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</si>
  <si>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</si>
  <si>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</si>
  <si>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</si>
  <si>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</si>
  <si>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</si>
  <si>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</si>
  <si>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</si>
  <si>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</si>
  <si>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</si>
  <si>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</si>
  <si>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</si>
  <si>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</si>
  <si>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</si>
  <si>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</si>
  <si>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</si>
  <si>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</si>
  <si>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</si>
  <si>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</si>
  <si>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</si>
  <si>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</si>
  <si>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</si>
  <si>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</si>
  <si>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</si>
  <si>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</si>
  <si>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</si>
  <si>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</si>
  <si>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</si>
  <si>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</si>
  <si>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</si>
  <si>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</si>
  <si>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</si>
  <si>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</si>
  <si>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</si>
  <si>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</si>
  <si>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</si>
  <si>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</si>
  <si>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</si>
  <si>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</si>
  <si>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</si>
  <si>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</si>
  <si>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</si>
  <si>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</si>
  <si>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</si>
  <si>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</si>
  <si>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</si>
  <si>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</si>
  <si>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</si>
  <si>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</si>
  <si>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</si>
  <si>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</si>
  <si>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</si>
  <si>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</si>
  <si>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</si>
  <si>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</si>
  <si>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</si>
  <si>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</si>
  <si>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</si>
  <si>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</si>
  <si>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</si>
  <si>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</si>
  <si>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</si>
  <si>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</si>
  <si>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</si>
  <si>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</si>
  <si>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</si>
  <si>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</si>
  <si>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</si>
  <si>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</si>
  <si>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</si>
  <si>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</si>
  <si>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</si>
  <si>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</si>
  <si>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</si>
  <si>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</si>
  <si>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</si>
  <si>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</si>
  <si>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</si>
  <si>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</si>
  <si>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</si>
  <si>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</si>
  <si>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</si>
  <si>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</si>
  <si>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</si>
  <si>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</si>
  <si>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</si>
  <si>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</si>
  <si>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</si>
  <si>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</si>
  <si>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</si>
  <si>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</si>
  <si>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</si>
  <si>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</si>
  <si>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</si>
  <si>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</si>
  <si>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</si>
  <si>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</si>
  <si>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</si>
  <si>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</si>
  <si>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</si>
  <si>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</si>
  <si>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</si>
  <si>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</si>
  <si>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</si>
  <si>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</si>
  <si>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</si>
  <si>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</si>
  <si>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</si>
  <si>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</si>
  <si>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</si>
  <si>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</si>
  <si>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</si>
  <si>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</si>
  <si>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</si>
  <si>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</si>
  <si>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</si>
  <si>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</si>
  <si>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</si>
  <si>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</si>
  <si>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</si>
  <si>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</si>
  <si>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</si>
  <si>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</si>
  <si>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</si>
  <si>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</si>
  <si>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</si>
  <si>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</si>
  <si>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</si>
  <si>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</si>
  <si>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</si>
  <si>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</si>
  <si>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</si>
  <si>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</si>
  <si>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</si>
  <si>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</si>
  <si>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</si>
  <si>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</si>
  <si>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</si>
  <si>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</si>
  <si>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</si>
  <si>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</si>
  <si>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</si>
  <si>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</si>
  <si>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</si>
  <si>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</si>
  <si>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</si>
  <si>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</si>
  <si>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</si>
  <si>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</si>
  <si>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</si>
  <si>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</si>
  <si>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</si>
  <si>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</si>
  <si>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</si>
  <si>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</si>
  <si>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</si>
  <si>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</si>
  <si>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</si>
  <si>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</si>
  <si>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</si>
  <si>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</si>
  <si>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</si>
  <si>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</si>
  <si>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</si>
  <si>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</si>
  <si>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</si>
  <si>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</si>
  <si>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</si>
  <si>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</si>
  <si>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</si>
  <si>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</si>
  <si>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</si>
  <si>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</si>
  <si>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</si>
  <si>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</si>
  <si>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</si>
  <si>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</si>
  <si>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</si>
  <si>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</si>
  <si>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</si>
  <si>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</si>
  <si>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</si>
  <si>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</si>
  <si>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</si>
  <si>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</si>
  <si>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</si>
  <si>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</si>
  <si>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</si>
  <si>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</si>
  <si>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</si>
  <si>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</si>
  <si>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</si>
  <si>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</si>
  <si>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</si>
  <si>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</si>
  <si>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</si>
  <si>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</si>
  <si>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</si>
  <si>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</si>
  <si>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</si>
  <si>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</si>
  <si>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</si>
  <si>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</si>
  <si>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</si>
  <si>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</si>
  <si>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</si>
  <si>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</si>
  <si>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</si>
  <si>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</si>
  <si>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</si>
  <si>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</si>
  <si>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</si>
  <si>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</si>
  <si>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</si>
  <si>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</si>
  <si>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</si>
  <si>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</si>
  <si>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</si>
  <si>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</si>
  <si>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</si>
  <si>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</si>
  <si>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</si>
  <si>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</si>
  <si>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</si>
  <si>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</si>
  <si>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</si>
  <si>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</si>
  <si>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</si>
  <si>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</si>
  <si>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</si>
  <si>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</si>
  <si>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</si>
  <si>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</si>
  <si>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</si>
  <si>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</si>
  <si>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</si>
  <si>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</si>
  <si>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</si>
  <si>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</si>
  <si>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</si>
  <si>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</si>
  <si>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</si>
  <si>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</si>
  <si>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</si>
  <si>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</si>
  <si>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</si>
  <si>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</si>
  <si>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</si>
  <si>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</si>
  <si>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</si>
  <si>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</si>
  <si>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</si>
  <si>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</si>
  <si>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</si>
  <si>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</si>
  <si>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</si>
  <si>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</si>
  <si>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</si>
  <si>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</si>
  <si>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</si>
  <si>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</si>
  <si>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</si>
  <si>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</si>
  <si>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</si>
  <si>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</si>
  <si>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</si>
  <si>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</si>
  <si>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</si>
  <si>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</si>
  <si>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</si>
  <si>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</si>
  <si>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</si>
  <si>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</si>
  <si>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</si>
  <si>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</si>
  <si>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</si>
  <si>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</si>
  <si>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</si>
  <si>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</si>
  <si>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</si>
  <si>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</si>
  <si>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</si>
  <si>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</si>
  <si>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</si>
  <si>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</si>
  <si>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</si>
  <si>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</si>
  <si>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</si>
  <si>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</si>
  <si>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</si>
  <si>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</si>
  <si>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</si>
  <si>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</si>
  <si>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</si>
  <si>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</si>
  <si>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</si>
  <si>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</si>
  <si>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</si>
  <si>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</si>
  <si>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</si>
  <si>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</si>
  <si>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</si>
  <si>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</si>
  <si>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</si>
  <si>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</si>
  <si>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</si>
  <si>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</si>
  <si>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</si>
  <si>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</si>
  <si>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</si>
  <si>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</si>
  <si>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</si>
  <si>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</si>
  <si>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</si>
  <si>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</si>
  <si>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</si>
  <si>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</si>
  <si>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</si>
  <si>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</si>
  <si>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</si>
  <si>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</si>
  <si>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</si>
  <si>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</si>
  <si>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</si>
  <si>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</si>
  <si>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</si>
  <si>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</si>
  <si>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</si>
  <si>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</si>
  <si>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</si>
  <si>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</si>
  <si>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</si>
  <si>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</si>
  <si>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</si>
  <si>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</si>
  <si>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</si>
  <si>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</si>
  <si>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</si>
  <si>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</si>
  <si>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</si>
  <si>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</si>
  <si>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</si>
  <si>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</si>
  <si>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</si>
  <si>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</si>
  <si>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</si>
  <si>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</si>
  <si>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</si>
  <si>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</si>
  <si>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</si>
  <si>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</si>
  <si>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</si>
  <si>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</si>
  <si>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</si>
  <si>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</si>
  <si>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</si>
  <si>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</si>
  <si>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</si>
  <si>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</si>
  <si>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</si>
  <si>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</si>
  <si>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</si>
  <si>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</si>
  <si>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</si>
  <si>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</si>
  <si>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</si>
  <si>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</si>
  <si>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</si>
  <si>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</si>
  <si>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</si>
  <si>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</si>
  <si>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</si>
  <si>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</si>
  <si>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</si>
  <si>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</si>
  <si>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</si>
  <si>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</si>
  <si>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</si>
  <si>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</si>
  <si>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</si>
  <si>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</si>
  <si>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</si>
  <si>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</si>
  <si>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</si>
  <si>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</si>
  <si>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</si>
  <si>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</si>
  <si>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</si>
  <si>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</si>
  <si>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</si>
  <si>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</si>
  <si>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</si>
  <si>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</si>
  <si>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</si>
  <si>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</si>
  <si>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</si>
  <si>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</si>
  <si>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</si>
  <si>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</si>
  <si>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</si>
  <si>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</si>
  <si>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</si>
  <si>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</si>
  <si>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</si>
  <si>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</si>
  <si>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</si>
  <si>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</si>
  <si>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</si>
  <si>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</si>
  <si>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</si>
  <si>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</si>
  <si>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</si>
  <si>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</si>
  <si>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</si>
  <si>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</si>
  <si>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</si>
  <si>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</si>
  <si>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</si>
  <si>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</si>
  <si>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</si>
  <si>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</si>
  <si>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</si>
  <si>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</si>
  <si>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</si>
  <si>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</si>
  <si>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</si>
  <si>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</si>
  <si>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</si>
  <si>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</si>
  <si>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</si>
  <si>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</si>
  <si>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</si>
  <si>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</si>
  <si>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</si>
  <si>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</si>
  <si>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</si>
  <si>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</si>
  <si>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</si>
  <si>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</si>
  <si>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</si>
  <si>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</si>
  <si>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</si>
  <si>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</si>
  <si>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</si>
  <si>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</si>
  <si>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</si>
  <si>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</si>
  <si>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</si>
  <si>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</si>
  <si>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</si>
  <si>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</si>
  <si>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</si>
  <si>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</si>
  <si>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</si>
  <si>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</si>
  <si>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</si>
  <si>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</si>
  <si>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</si>
  <si>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</si>
  <si>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</si>
  <si>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</si>
  <si>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</si>
  <si>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</si>
  <si>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</si>
  <si>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</si>
  <si>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</si>
  <si>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</si>
  <si>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</si>
  <si>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</si>
  <si>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</si>
  <si>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</si>
  <si>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</si>
  <si>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</si>
  <si>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</si>
  <si>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</si>
  <si>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</si>
  <si>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</si>
  <si>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</si>
  <si>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</si>
  <si>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</si>
  <si>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</si>
  <si>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</si>
  <si>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</si>
  <si>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</si>
  <si>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</si>
  <si>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</si>
  <si>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</si>
  <si>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</si>
  <si>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</si>
  <si>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</si>
  <si>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</si>
  <si>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</si>
  <si>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</si>
  <si>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</si>
  <si>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</si>
  <si>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</si>
  <si>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</si>
  <si>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</si>
  <si>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</si>
  <si>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</si>
  <si>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</si>
  <si>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</si>
  <si>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</si>
  <si>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</si>
  <si>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</si>
  <si>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</si>
  <si>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</si>
  <si>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</si>
  <si>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</si>
  <si>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</si>
  <si>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</si>
  <si>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</si>
  <si>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</si>
  <si>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</si>
  <si>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</si>
  <si>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</si>
  <si>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</si>
  <si>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</si>
  <si>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</si>
  <si>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</si>
  <si>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</si>
  <si>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</si>
  <si>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</si>
  <si>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</si>
  <si>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</si>
  <si>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</si>
  <si>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</si>
  <si>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</si>
  <si>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</si>
  <si>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</si>
  <si>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</si>
  <si>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</si>
  <si>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</si>
  <si>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</si>
  <si>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</si>
  <si>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</si>
  <si>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</si>
  <si>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</si>
  <si>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</si>
  <si>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</si>
  <si>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</si>
  <si>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</si>
  <si>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</si>
  <si>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</si>
  <si>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</si>
  <si>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</si>
  <si>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</si>
  <si>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</si>
  <si>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</si>
  <si>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</si>
  <si>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</si>
  <si>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</si>
  <si>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</si>
  <si>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</si>
  <si>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</si>
  <si>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</si>
  <si>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</si>
  <si>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</si>
  <si>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</si>
  <si>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</si>
  <si>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</si>
  <si>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</si>
  <si>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</si>
  <si>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</si>
  <si>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</si>
  <si>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</si>
  <si>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</si>
  <si>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</si>
  <si>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</si>
  <si>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</si>
  <si>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</si>
  <si>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</si>
  <si>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</si>
  <si>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</si>
  <si>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</si>
  <si>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</si>
  <si>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</si>
  <si>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</si>
  <si>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</si>
  <si>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</si>
  <si>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</si>
  <si>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</si>
  <si>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</si>
  <si>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</si>
  <si>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</si>
  <si>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</si>
  <si>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</si>
  <si>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</si>
  <si>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</si>
  <si>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</si>
  <si>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</si>
  <si>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</si>
  <si>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</si>
  <si>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</si>
  <si>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</si>
  <si>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</si>
  <si>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</si>
  <si>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</si>
  <si>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</si>
  <si>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</si>
  <si>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</si>
  <si>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</si>
  <si>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</si>
  <si>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</si>
  <si>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</si>
  <si>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</si>
  <si>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</si>
  <si>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</si>
  <si>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</si>
  <si>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</si>
  <si>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</si>
  <si>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</si>
  <si>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</si>
  <si>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</si>
  <si>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</si>
  <si>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</si>
  <si>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</si>
  <si>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</si>
  <si>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</si>
  <si>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</si>
  <si>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</si>
  <si>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</si>
  <si>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</si>
  <si>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</si>
  <si>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</si>
  <si>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</si>
  <si>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</si>
  <si>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</si>
  <si>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</si>
  <si>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</si>
  <si>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</si>
  <si>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</si>
  <si>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</si>
  <si>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</si>
  <si>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</si>
  <si>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</si>
  <si>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</si>
  <si>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</si>
  <si>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</si>
  <si>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</si>
  <si>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</si>
  <si>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</si>
  <si>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</si>
  <si>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</si>
  <si>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</si>
  <si>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</si>
  <si>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</si>
  <si>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</si>
  <si>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</si>
  <si>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</si>
  <si>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</si>
  <si>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</si>
  <si>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</si>
  <si>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</si>
  <si>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</si>
  <si>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</si>
  <si>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</si>
  <si>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</si>
  <si>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</si>
  <si>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</si>
  <si>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</si>
  <si>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</si>
  <si>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</si>
  <si>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</si>
  <si>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</si>
  <si>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</si>
  <si>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</si>
  <si>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</si>
  <si>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</si>
  <si>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</si>
  <si>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</si>
  <si>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</si>
  <si>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</si>
  <si>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</si>
  <si>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</si>
  <si>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</si>
  <si>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</si>
  <si>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</si>
  <si>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</si>
  <si>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</si>
  <si>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</si>
  <si>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</si>
  <si>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</si>
  <si>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</si>
  <si>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</si>
  <si>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</si>
  <si>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</si>
  <si>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</si>
  <si>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</si>
  <si>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</si>
  <si>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</si>
  <si>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</si>
  <si>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</si>
  <si>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</si>
  <si>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</si>
  <si>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</si>
  <si>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</si>
  <si>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</si>
  <si>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</si>
  <si>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</si>
  <si>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</si>
  <si>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</si>
  <si>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</si>
  <si>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</si>
  <si>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</si>
  <si>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</si>
  <si>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</si>
  <si>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</si>
  <si>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</si>
  <si>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</si>
  <si>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</si>
  <si>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</si>
  <si>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</si>
  <si>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</si>
  <si>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</si>
  <si>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</si>
  <si>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</si>
  <si>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</si>
  <si>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</si>
  <si>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</si>
  <si>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</si>
  <si>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</si>
  <si>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</si>
  <si>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</si>
  <si>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</si>
  <si>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</si>
  <si>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</si>
  <si>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</si>
  <si>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</si>
  <si>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</si>
  <si>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</si>
  <si>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</si>
  <si>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</si>
  <si>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</si>
  <si>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</si>
  <si>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</si>
  <si>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</si>
  <si>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</si>
  <si>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</si>
  <si>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</si>
  <si>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</si>
  <si>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</si>
  <si>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</si>
  <si>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</si>
  <si>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</si>
  <si>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</si>
  <si>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</si>
  <si>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</si>
  <si>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</si>
  <si>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</si>
  <si>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</si>
  <si>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</si>
  <si>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</si>
  <si>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</si>
  <si>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</si>
  <si>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</si>
  <si>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</si>
  <si>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</si>
  <si>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</si>
  <si>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</si>
  <si>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</si>
  <si>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</si>
  <si>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</si>
  <si>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</si>
  <si>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</si>
  <si>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</si>
  <si>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</si>
  <si>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</si>
  <si>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</si>
  <si>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</si>
  <si>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</si>
  <si>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</si>
  <si>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</si>
  <si>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</si>
  <si>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</si>
  <si>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</si>
  <si>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</si>
  <si>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</si>
  <si>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</si>
  <si>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</si>
  <si>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</si>
  <si>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</si>
  <si>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</si>
  <si>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</si>
  <si>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</si>
  <si>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</si>
  <si>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</si>
  <si>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</si>
  <si>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</si>
  <si>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</si>
  <si>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</si>
  <si>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</si>
  <si>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</si>
  <si>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</si>
  <si>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</si>
  <si>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</si>
  <si>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</si>
  <si>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</si>
  <si>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</si>
  <si>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</si>
  <si>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</si>
  <si>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</si>
  <si>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</si>
  <si>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</si>
  <si>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</si>
  <si>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</si>
  <si>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</si>
  <si>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</si>
  <si>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</si>
  <si>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</si>
  <si>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</si>
  <si>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</si>
  <si>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</si>
  <si>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</si>
  <si>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</si>
  <si>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</si>
  <si>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</si>
  <si>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</si>
  <si>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</si>
  <si>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</si>
  <si>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</si>
  <si>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</si>
  <si>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</si>
  <si>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</si>
  <si>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</si>
  <si>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</si>
  <si>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</si>
  <si>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</si>
  <si>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</si>
  <si>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</si>
  <si>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</si>
  <si>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</si>
  <si>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</si>
  <si>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</si>
  <si>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</si>
  <si>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</si>
  <si>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</si>
  <si>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</si>
  <si>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</si>
  <si>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</si>
  <si>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</si>
  <si>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</si>
  <si>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</si>
  <si>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</si>
  <si>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</si>
  <si>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</si>
  <si>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</si>
  <si>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</si>
  <si>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</si>
  <si>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</si>
  <si>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</si>
  <si>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</si>
  <si>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</si>
  <si>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</si>
  <si>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</si>
  <si>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</si>
  <si>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</si>
  <si>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</si>
  <si>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</si>
  <si>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</si>
  <si>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</si>
  <si>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</si>
  <si>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</si>
  <si>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</si>
  <si>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</si>
  <si>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</si>
  <si>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</si>
  <si>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</si>
  <si>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</si>
  <si>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</si>
  <si>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</si>
  <si>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</si>
  <si>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</si>
  <si>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</si>
  <si>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</si>
  <si>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</si>
  <si>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</si>
  <si>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</si>
  <si>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</si>
  <si>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</si>
  <si>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</si>
  <si>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</si>
  <si>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</si>
  <si>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</si>
  <si>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</si>
  <si>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</si>
  <si>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</si>
  <si>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</si>
  <si>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</si>
  <si>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</si>
  <si>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</si>
  <si>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</si>
  <si>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</si>
  <si>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</si>
  <si>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</si>
  <si>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</si>
  <si>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</si>
  <si>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</si>
  <si>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</si>
  <si>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</si>
  <si>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</si>
  <si>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</si>
  <si>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</si>
  <si>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</si>
  <si>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</si>
  <si>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</si>
  <si>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</si>
  <si>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</si>
  <si>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</si>
  <si>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</si>
  <si>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</si>
  <si>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</si>
  <si>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</si>
  <si>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</si>
  <si>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</si>
  <si>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</si>
  <si>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</si>
  <si>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</si>
  <si>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</si>
  <si>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</si>
  <si>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</si>
  <si>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</si>
  <si>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</si>
  <si>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</si>
  <si>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</si>
  <si>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</si>
  <si>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</si>
  <si>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</si>
  <si>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</si>
  <si>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</si>
  <si>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</si>
  <si>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</si>
  <si>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</si>
  <si>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</si>
  <si>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</si>
  <si>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</si>
  <si>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</si>
  <si>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</si>
  <si>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</si>
  <si>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</si>
  <si>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</si>
  <si>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</si>
  <si>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</si>
  <si>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</si>
  <si>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</si>
  <si>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</si>
  <si>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</si>
  <si>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</si>
  <si>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</si>
  <si>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</si>
  <si>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</si>
  <si>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</si>
  <si>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</si>
  <si>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</si>
  <si>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</si>
  <si>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</si>
  <si>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</si>
  <si>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</si>
  <si>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</si>
  <si>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</si>
  <si>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</si>
  <si>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</si>
  <si>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</si>
  <si>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</si>
  <si>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</si>
  <si>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</si>
  <si>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</si>
  <si>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</si>
  <si>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</si>
  <si>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</si>
  <si>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</si>
  <si>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</si>
  <si>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</si>
  <si>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</si>
  <si>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</si>
  <si>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</si>
  <si>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</si>
  <si>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</si>
  <si>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</si>
  <si>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</si>
  <si>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</si>
  <si>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</si>
  <si>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</si>
  <si>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</si>
  <si>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</si>
  <si>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</si>
  <si>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</si>
  <si>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</si>
  <si>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</si>
  <si>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</si>
  <si>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</si>
  <si>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</si>
  <si>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</si>
  <si>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</si>
  <si>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</si>
  <si>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</si>
  <si>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</si>
  <si>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</si>
  <si>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</si>
  <si>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</si>
  <si>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</si>
  <si>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</si>
  <si>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</si>
  <si>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</si>
  <si>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</si>
  <si>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</si>
  <si>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</si>
  <si>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</si>
  <si>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</si>
  <si>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</si>
  <si>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</si>
  <si>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</si>
  <si>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</si>
  <si>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</si>
  <si>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</si>
  <si>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</si>
  <si>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</si>
  <si>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</si>
  <si>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</si>
  <si>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</si>
  <si>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</si>
  <si>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</si>
  <si>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</si>
  <si>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</si>
  <si>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</si>
  <si>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</si>
  <si>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</si>
  <si>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</si>
  <si>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</si>
  <si>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</si>
  <si>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</si>
  <si>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</si>
  <si>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</si>
  <si>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</si>
  <si>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</si>
  <si>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</si>
  <si>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</si>
  <si>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</si>
  <si>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</si>
  <si>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</si>
  <si>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</si>
  <si>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</si>
  <si>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</si>
  <si>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</si>
  <si>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</si>
  <si>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</si>
  <si>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</si>
  <si>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</si>
  <si>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</si>
  <si>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</si>
  <si>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</si>
  <si>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</si>
  <si>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</si>
  <si>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</si>
  <si>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</si>
  <si>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</si>
  <si>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</si>
  <si>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</si>
  <si>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</si>
  <si>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</si>
  <si>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</si>
  <si>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</si>
  <si>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</si>
  <si>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</si>
  <si>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</si>
  <si>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</si>
  <si>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</si>
  <si>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</si>
  <si>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</si>
  <si>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</si>
  <si>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</si>
  <si>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</si>
  <si>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</si>
  <si>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</si>
  <si>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</si>
  <si>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</si>
  <si>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</si>
  <si>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</si>
  <si>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</si>
  <si>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</si>
  <si>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</si>
  <si>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</si>
  <si>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</si>
  <si>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</si>
  <si>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</si>
  <si>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</si>
  <si>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</si>
  <si>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</si>
  <si>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</si>
  <si>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</si>
  <si>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</si>
  <si>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</si>
  <si>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</si>
  <si>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</si>
  <si>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</si>
  <si>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</si>
  <si>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</si>
  <si>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</si>
  <si>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</si>
  <si>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</si>
  <si>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</si>
  <si>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</si>
  <si>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</si>
  <si>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</si>
  <si>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</si>
  <si>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</si>
  <si>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</si>
  <si>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</si>
  <si>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</si>
  <si>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</si>
  <si>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</si>
  <si>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</si>
  <si>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</si>
  <si>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</si>
  <si>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</si>
  <si>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</si>
  <si>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</si>
  <si>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</si>
  <si>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</si>
  <si>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</si>
  <si>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</si>
  <si>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</si>
  <si>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</si>
  <si>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</si>
  <si>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</si>
  <si>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</si>
  <si>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</si>
  <si>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</si>
  <si>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</si>
  <si>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</si>
  <si>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</si>
  <si>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</si>
  <si>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</si>
  <si>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</si>
  <si>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</si>
  <si>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</si>
  <si>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</si>
  <si>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</si>
  <si>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</si>
  <si>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</si>
  <si>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</si>
  <si>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</si>
  <si>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</si>
  <si>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</si>
  <si>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</si>
  <si>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</si>
  <si>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</si>
  <si>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</si>
  <si>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</si>
  <si>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</si>
  <si>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</si>
  <si>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</si>
  <si>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</si>
  <si>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</si>
  <si>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</si>
  <si>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</si>
  <si>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</si>
  <si>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</si>
  <si>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</si>
  <si>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</si>
  <si>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</si>
  <si>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</si>
  <si>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</si>
  <si>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</si>
  <si>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</si>
  <si>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</si>
  <si>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</si>
  <si>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</si>
  <si>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</si>
  <si>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</si>
  <si>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</si>
  <si>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</si>
  <si>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</si>
  <si>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</si>
  <si>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</si>
  <si>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</si>
  <si>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</si>
  <si>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</si>
  <si>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</si>
  <si>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</si>
  <si>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</si>
  <si>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</si>
  <si>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</si>
  <si>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</si>
  <si>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</si>
  <si>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</si>
  <si>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</si>
  <si>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</si>
  <si>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</si>
  <si>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</si>
  <si>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</si>
  <si>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</si>
  <si>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</si>
  <si>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</si>
  <si>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</si>
  <si>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</si>
  <si>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</si>
  <si>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</si>
  <si>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</si>
  <si>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</si>
  <si>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</si>
  <si>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</si>
  <si>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</si>
  <si>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</si>
  <si>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</si>
  <si>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</si>
  <si>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</si>
  <si>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</si>
  <si>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</si>
  <si>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</si>
  <si>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</si>
  <si>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</si>
  <si>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</si>
  <si>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</si>
  <si>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</si>
  <si>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</si>
  <si>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</si>
  <si>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</si>
  <si>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</si>
  <si>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</si>
  <si>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</si>
  <si>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</si>
  <si>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</si>
  <si>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</si>
  <si>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</si>
  <si>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</si>
  <si>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</si>
  <si>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</si>
  <si>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</si>
  <si>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</si>
  <si>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</si>
  <si>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</si>
  <si>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</si>
  <si>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</si>
  <si>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</si>
  <si>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</si>
  <si>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</si>
  <si>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</si>
  <si>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</si>
  <si>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</si>
  <si>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</si>
  <si>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</si>
  <si>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</si>
  <si>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</si>
  <si>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</si>
  <si>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</si>
  <si>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</si>
  <si>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</si>
  <si>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</si>
  <si>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</si>
  <si>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</si>
  <si>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</si>
  <si>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</si>
  <si>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</si>
  <si>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</si>
  <si>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</si>
  <si>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</si>
  <si>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</si>
  <si>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</si>
  <si>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</si>
  <si>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</si>
  <si>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</si>
  <si>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</si>
  <si>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</si>
  <si>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</si>
  <si>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</si>
  <si>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</si>
  <si>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</si>
  <si>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</si>
  <si>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</si>
  <si>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</si>
  <si>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</si>
  <si>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</si>
  <si>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</si>
  <si>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</si>
  <si>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</si>
  <si>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</si>
  <si>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</si>
  <si>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</si>
  <si>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</si>
  <si>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</si>
  <si>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</si>
  <si>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</si>
  <si>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</si>
  <si>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</si>
  <si>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</si>
  <si>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</si>
  <si>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</si>
  <si>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</si>
  <si>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</si>
  <si>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</si>
  <si>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</si>
  <si>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</si>
  <si>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</si>
  <si>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</si>
  <si>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</si>
  <si>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</si>
  <si>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</si>
  <si>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</si>
  <si>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</si>
  <si>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</si>
  <si>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</si>
  <si>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</si>
  <si>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</si>
  <si>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</si>
  <si>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</si>
  <si>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</si>
  <si>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</si>
  <si>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</si>
  <si>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</si>
  <si>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</si>
  <si>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</si>
  <si>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</si>
  <si>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</si>
  <si>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</si>
  <si>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</si>
  <si>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</si>
  <si>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</si>
  <si>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</si>
  <si>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</si>
  <si>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</si>
  <si>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</si>
  <si>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</si>
  <si>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</si>
  <si>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</si>
  <si>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</si>
  <si>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</si>
  <si>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</si>
  <si>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</si>
  <si>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</si>
  <si>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</si>
  <si>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</si>
  <si>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</si>
  <si>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</si>
  <si>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</si>
  <si>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</si>
  <si>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</si>
  <si>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</si>
  <si>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</si>
  <si>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</si>
  <si>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</si>
  <si>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</si>
  <si>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</si>
  <si>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</si>
  <si>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</si>
  <si>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</si>
  <si>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</si>
  <si>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</si>
  <si>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</si>
  <si>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</si>
  <si>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</si>
  <si>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</si>
  <si>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</si>
  <si>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</si>
  <si>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</si>
  <si>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</si>
  <si>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</si>
  <si>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</si>
  <si>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</si>
  <si>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</si>
  <si>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</si>
  <si>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</si>
  <si>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</si>
  <si>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</si>
  <si>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</si>
  <si>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</si>
  <si>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</si>
  <si>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</si>
  <si>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</si>
  <si>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</si>
  <si>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</si>
  <si>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</si>
  <si>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</si>
  <si>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</si>
  <si>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</si>
  <si>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</si>
  <si>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</si>
  <si>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</si>
  <si>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</si>
  <si>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</si>
  <si>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</si>
  <si>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</si>
  <si>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</si>
  <si>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</si>
  <si>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</si>
  <si>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</si>
  <si>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</si>
  <si>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</si>
  <si>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</si>
  <si>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</si>
  <si>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</si>
  <si>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</si>
  <si>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</si>
  <si>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</si>
  <si>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</si>
  <si>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</si>
  <si>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</si>
  <si>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</si>
  <si>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</si>
  <si>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</si>
  <si>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</si>
  <si>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</si>
  <si>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</si>
  <si>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</si>
  <si>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</si>
  <si>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</si>
  <si>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</si>
  <si>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</si>
  <si>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</si>
  <si>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</si>
  <si>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</si>
  <si>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</si>
  <si>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</si>
  <si>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</si>
  <si>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</si>
  <si>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</si>
  <si>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</si>
  <si>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</si>
  <si>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</si>
  <si>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</si>
  <si>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</si>
  <si>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</si>
  <si>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</si>
  <si>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</si>
  <si>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</si>
  <si>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</si>
  <si>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</si>
  <si>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</si>
  <si>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</si>
  <si>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</si>
  <si>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</si>
  <si>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</si>
  <si>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</si>
  <si>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</si>
  <si>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</si>
  <si>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</si>
  <si>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</si>
  <si>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</si>
  <si>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</si>
  <si>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</si>
  <si>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</si>
  <si>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</si>
  <si>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</si>
  <si>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</si>
  <si>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</si>
  <si>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</si>
  <si>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</si>
  <si>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</si>
  <si>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</si>
  <si>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</si>
  <si>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</si>
  <si>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</si>
  <si>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</si>
  <si>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</si>
  <si>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</si>
  <si>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</si>
  <si>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</si>
  <si>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</si>
  <si>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</si>
  <si>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</si>
  <si>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</si>
  <si>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</si>
  <si>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</si>
  <si>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</si>
  <si>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</si>
  <si>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</si>
  <si>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</si>
  <si>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</si>
  <si>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</si>
  <si>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</si>
  <si>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</si>
  <si>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</si>
  <si>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</si>
  <si>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</si>
  <si>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</si>
  <si>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</si>
  <si>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</si>
  <si>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</si>
  <si>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</si>
  <si>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</si>
  <si>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</si>
  <si>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</si>
  <si>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</si>
  <si>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</si>
  <si>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</si>
  <si>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</si>
  <si>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</si>
  <si>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</si>
  <si>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</si>
  <si>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</si>
  <si>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</si>
  <si>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</si>
  <si>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</si>
  <si>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</si>
  <si>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</si>
  <si>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</si>
  <si>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</si>
  <si>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</si>
  <si>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</si>
  <si>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</si>
  <si>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</si>
  <si>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</si>
  <si>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</si>
  <si>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</si>
  <si>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</si>
  <si>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</si>
  <si>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</si>
  <si>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</si>
  <si>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</si>
  <si>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</si>
  <si>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</si>
  <si>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</si>
  <si>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</si>
  <si>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</si>
  <si>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</si>
  <si>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</si>
  <si>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</si>
  <si>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</si>
  <si>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</si>
  <si>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</si>
  <si>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</si>
  <si>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</si>
  <si>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</si>
  <si>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</si>
  <si>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</si>
  <si>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</si>
  <si>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</si>
  <si>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</si>
  <si>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</si>
  <si>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</si>
  <si>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</si>
  <si>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</si>
  <si>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</si>
  <si>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</si>
  <si>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</si>
  <si>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</si>
  <si>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</si>
  <si>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</si>
  <si>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</si>
  <si>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</si>
  <si>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</si>
  <si>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</si>
  <si>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</si>
  <si>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</si>
  <si>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</si>
  <si>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</si>
  <si>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</si>
  <si>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</si>
  <si>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</si>
  <si>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</si>
  <si>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</si>
  <si>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</si>
  <si>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</si>
  <si>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</si>
  <si>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</si>
  <si>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</si>
  <si>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</si>
  <si>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</si>
  <si>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</si>
  <si>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</si>
  <si>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</si>
  <si>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</si>
  <si>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</si>
  <si>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</si>
  <si>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</si>
  <si>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</si>
  <si>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</si>
  <si>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</si>
  <si>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</si>
  <si>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</si>
  <si>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</si>
  <si>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</si>
  <si>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</si>
  <si>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</si>
  <si>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</si>
  <si>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</si>
  <si>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</si>
  <si>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</si>
  <si>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</si>
  <si>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</si>
  <si>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</si>
  <si>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</si>
  <si>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</si>
  <si>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</si>
  <si>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</si>
  <si>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</si>
  <si>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</si>
  <si>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</si>
  <si>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</si>
  <si>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</si>
  <si>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</si>
  <si>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</si>
  <si>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</si>
  <si>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</si>
  <si>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</si>
  <si>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</si>
  <si>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</si>
  <si>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</si>
  <si>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</si>
  <si>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</si>
  <si>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</si>
  <si>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</si>
  <si>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</si>
  <si>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</si>
  <si>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</si>
  <si>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</si>
  <si>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</si>
  <si>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</si>
  <si>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</si>
  <si>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</si>
  <si>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</si>
  <si>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</si>
  <si>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</si>
  <si>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</si>
  <si>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</si>
  <si>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</si>
  <si>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</si>
  <si>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</si>
  <si>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</si>
  <si>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</si>
  <si>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</si>
  <si>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</si>
  <si>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</si>
  <si>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</si>
  <si>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</si>
  <si>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</si>
  <si>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</si>
  <si>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</si>
  <si>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</si>
  <si>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</si>
  <si>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</si>
  <si>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</si>
  <si>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</si>
  <si>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</si>
  <si>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</si>
  <si>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</si>
  <si>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</si>
  <si>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</si>
  <si>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</si>
  <si>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</si>
  <si>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</si>
  <si>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</si>
  <si>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</si>
  <si>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</si>
  <si>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</si>
  <si>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</si>
  <si>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</si>
  <si>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</si>
  <si>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</si>
  <si>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</si>
  <si>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</si>
  <si>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</si>
  <si>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</si>
  <si>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</si>
  <si>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</si>
  <si>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</si>
  <si>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</si>
  <si>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</si>
  <si>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</si>
  <si>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</si>
  <si>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</si>
  <si>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</si>
  <si>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</si>
  <si>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</si>
  <si>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</si>
  <si>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</si>
  <si>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</si>
  <si>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</si>
  <si>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</si>
  <si>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</si>
  <si>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</si>
  <si>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</si>
  <si>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</si>
  <si>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</si>
  <si>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</si>
  <si>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</si>
  <si>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</si>
  <si>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</si>
  <si>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</si>
  <si>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</si>
  <si>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</si>
  <si>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</si>
  <si>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</si>
  <si>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</si>
  <si>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</si>
  <si>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</si>
  <si>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</si>
  <si>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</si>
  <si>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</si>
  <si>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</si>
  <si>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</si>
  <si>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</si>
  <si>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</si>
  <si>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</si>
  <si>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</si>
  <si>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</si>
  <si>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</si>
  <si>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</si>
  <si>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</si>
  <si>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</si>
  <si>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</si>
  <si>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</si>
  <si>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</si>
  <si>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</si>
  <si>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</si>
  <si>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</si>
  <si>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</si>
  <si>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</si>
  <si>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</si>
  <si>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</si>
  <si>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</si>
  <si>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</si>
  <si>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</si>
  <si>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</si>
  <si>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</si>
  <si>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</si>
  <si>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</si>
  <si>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</si>
  <si>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</si>
  <si>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</si>
  <si>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</si>
  <si>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</si>
  <si>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</si>
  <si>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</si>
  <si>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</si>
  <si>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</si>
  <si>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</si>
  <si>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</si>
  <si>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</si>
  <si>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</si>
  <si>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</si>
  <si>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</si>
  <si>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</si>
  <si>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</si>
  <si>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</si>
  <si>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</si>
  <si>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</si>
  <si>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</si>
  <si>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</si>
  <si>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</si>
  <si>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</si>
  <si>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</si>
  <si>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</si>
  <si>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</si>
  <si>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</si>
  <si>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</si>
  <si>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</si>
  <si>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</si>
  <si>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</si>
  <si>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</si>
  <si>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</si>
  <si>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</si>
  <si>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</si>
  <si>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</si>
  <si>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</si>
  <si>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</si>
  <si>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</si>
  <si>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</si>
  <si>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</si>
  <si>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</si>
  <si>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</si>
  <si>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</si>
  <si>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</si>
  <si>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</si>
  <si>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</si>
  <si>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</si>
  <si>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</si>
  <si>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</si>
  <si>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</si>
  <si>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</si>
  <si>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</si>
  <si>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</si>
  <si>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</si>
  <si>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</si>
  <si>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</si>
  <si>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</si>
  <si>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</si>
  <si>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</si>
  <si>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</si>
  <si>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</si>
  <si>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</si>
  <si>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</si>
  <si>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</si>
  <si>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</si>
  <si>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</si>
  <si>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</si>
  <si>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</si>
  <si>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</si>
  <si>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</si>
  <si>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</si>
  <si>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</si>
  <si>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</si>
  <si>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</si>
  <si>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</si>
  <si>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</si>
  <si>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</si>
  <si>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</si>
  <si>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</si>
  <si>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</si>
  <si>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</si>
  <si>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</si>
  <si>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</si>
  <si>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</si>
  <si>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</si>
  <si>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</si>
  <si>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</si>
  <si>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</si>
  <si>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</si>
  <si>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</si>
  <si>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</si>
  <si>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</si>
  <si>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</si>
  <si>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</si>
  <si>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</si>
  <si>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</si>
  <si>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</si>
  <si>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</si>
  <si>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</si>
  <si>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</si>
  <si>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</si>
  <si>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</si>
  <si>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</si>
  <si>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</si>
  <si>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</si>
  <si>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</si>
  <si>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</si>
  <si>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</si>
  <si>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</si>
  <si>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</si>
  <si>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</si>
  <si>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</si>
  <si>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</si>
  <si>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</si>
  <si>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</si>
  <si>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</si>
  <si>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</si>
  <si>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</si>
  <si>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</si>
  <si>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</si>
  <si>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</si>
  <si>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</si>
  <si>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</si>
  <si>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</si>
  <si>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</si>
  <si>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</si>
  <si>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</si>
  <si>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</si>
  <si>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</si>
  <si>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</si>
  <si>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</si>
  <si>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</si>
  <si>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</si>
  <si>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</si>
  <si>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</si>
  <si>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</si>
  <si>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</si>
  <si>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</si>
  <si>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</si>
  <si>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</si>
  <si>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</si>
  <si>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</si>
  <si>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</si>
  <si>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</si>
  <si>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</si>
  <si>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</si>
  <si>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</si>
  <si>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</si>
  <si>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</si>
  <si>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</si>
  <si>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</si>
  <si>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</si>
  <si>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</si>
  <si>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</si>
  <si>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</si>
  <si>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</si>
  <si>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</si>
  <si>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</si>
  <si>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</si>
  <si>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</si>
  <si>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</si>
  <si>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</si>
  <si>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</si>
  <si>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</si>
  <si>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</si>
  <si>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</si>
  <si>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</si>
  <si>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</si>
  <si>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</si>
  <si>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</si>
  <si>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</si>
  <si>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</si>
  <si>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</si>
  <si>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</si>
  <si>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</si>
  <si>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</si>
  <si>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</si>
  <si>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</si>
  <si>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</si>
  <si>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</si>
  <si>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</si>
  <si>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</si>
  <si>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</si>
  <si>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</si>
  <si>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</si>
  <si>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</si>
  <si>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</si>
  <si>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</si>
  <si>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</si>
  <si>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</si>
  <si>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</si>
  <si>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</si>
  <si>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</si>
  <si>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</si>
  <si>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</si>
  <si>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</si>
  <si>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</si>
  <si>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</si>
  <si>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</si>
  <si>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</si>
  <si>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</si>
  <si>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</si>
  <si>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</si>
  <si>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</si>
  <si>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</si>
  <si>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</si>
  <si>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</si>
  <si>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</si>
  <si>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</si>
  <si>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</si>
  <si>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</si>
  <si>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</si>
  <si>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</si>
  <si>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</si>
  <si>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</si>
  <si>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</si>
  <si>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</si>
  <si>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</si>
  <si>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</si>
  <si>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</si>
  <si>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</si>
  <si>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</si>
  <si>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</si>
  <si>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</si>
  <si>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</si>
  <si>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</si>
  <si>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</si>
  <si>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</si>
  <si>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</si>
  <si>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</si>
  <si>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</si>
  <si>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</si>
  <si>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</si>
  <si>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</si>
  <si>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</si>
  <si>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</si>
  <si>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</si>
  <si>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</si>
  <si>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</si>
  <si>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</si>
  <si>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</si>
  <si>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</si>
  <si>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</si>
  <si>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</si>
  <si>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</si>
  <si>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</si>
  <si>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</si>
  <si>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</si>
  <si>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</si>
  <si>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</si>
  <si>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</si>
  <si>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</si>
  <si>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</si>
  <si>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</si>
  <si>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</si>
  <si>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</si>
  <si>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</si>
  <si>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</si>
  <si>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</si>
  <si>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</si>
  <si>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</si>
  <si>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</si>
  <si>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</si>
  <si>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</si>
  <si>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</si>
  <si>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</si>
  <si>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</si>
  <si>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</si>
  <si>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</si>
  <si>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</si>
  <si>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</si>
  <si>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</si>
  <si>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</si>
  <si>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</si>
  <si>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</si>
  <si>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</si>
  <si>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</si>
  <si>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</si>
  <si>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</si>
  <si>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</si>
  <si>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</si>
  <si>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</si>
  <si>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</si>
  <si>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</si>
  <si>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</si>
  <si>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</si>
  <si>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</si>
  <si>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</si>
  <si>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</si>
  <si>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</si>
  <si>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</si>
  <si>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</si>
  <si>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</si>
  <si>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</si>
  <si>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</si>
  <si>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</si>
  <si>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</si>
  <si>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</si>
  <si>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</si>
  <si>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</si>
  <si>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</si>
  <si>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</si>
  <si>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</si>
  <si>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</si>
  <si>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</si>
  <si>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</si>
  <si>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</si>
  <si>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</si>
  <si>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</si>
  <si>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</si>
  <si>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</si>
  <si>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</si>
  <si>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</si>
  <si>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</si>
  <si>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</si>
  <si>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</si>
  <si>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</si>
  <si>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</si>
  <si>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</si>
  <si>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</si>
  <si>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</si>
  <si>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</si>
  <si>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</si>
  <si>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</si>
  <si>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</si>
  <si>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</si>
  <si>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</si>
  <si>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</si>
  <si>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</si>
  <si>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</si>
  <si>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</si>
  <si>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</si>
  <si>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</si>
  <si>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</si>
  <si>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</si>
  <si>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</si>
  <si>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</si>
  <si>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</si>
  <si>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</si>
  <si>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</si>
  <si>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</si>
  <si>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</si>
  <si>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</si>
  <si>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</si>
  <si>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</si>
  <si>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</si>
  <si>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</si>
  <si>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</si>
  <si>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</si>
  <si>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</si>
  <si>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</si>
  <si>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</si>
  <si>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</si>
  <si>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</si>
  <si>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</si>
  <si>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</si>
  <si>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</si>
  <si>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</si>
  <si>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</si>
  <si>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</si>
  <si>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</si>
  <si>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</si>
  <si>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</si>
  <si>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</si>
  <si>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</si>
  <si>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</si>
  <si>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</si>
  <si>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</si>
  <si>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</si>
  <si>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</si>
  <si>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</si>
  <si>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</si>
  <si>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</si>
  <si>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</si>
  <si>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</si>
  <si>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</si>
  <si>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</si>
  <si>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</si>
  <si>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</si>
  <si>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</si>
  <si>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</si>
  <si>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</si>
  <si>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</si>
  <si>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</si>
  <si>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</si>
  <si>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</si>
  <si>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</si>
  <si>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</si>
  <si>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</si>
  <si>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</si>
  <si>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</si>
  <si>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</si>
  <si>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</si>
  <si>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</si>
  <si>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</si>
  <si>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</si>
  <si>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</si>
  <si>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</si>
  <si>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</si>
  <si>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</si>
  <si>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</si>
  <si>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</si>
  <si>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</si>
  <si>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</si>
  <si>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</si>
  <si>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</si>
  <si>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</si>
  <si>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</si>
  <si>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</si>
  <si>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</si>
  <si>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</si>
  <si>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</si>
  <si>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</si>
  <si>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</si>
  <si>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</si>
  <si>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</si>
  <si>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</si>
  <si>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</si>
  <si>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</si>
  <si>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</si>
  <si>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</si>
  <si>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</si>
  <si>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</si>
  <si>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</si>
  <si>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</si>
  <si>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</si>
  <si>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</si>
  <si>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</si>
  <si>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</si>
  <si>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</si>
  <si>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</si>
  <si>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</si>
  <si>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</si>
  <si>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</si>
  <si>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</si>
  <si>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</si>
  <si>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</si>
  <si>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</si>
  <si>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</si>
  <si>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</si>
  <si>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</si>
  <si>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</si>
  <si>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</si>
  <si>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</si>
  <si>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</si>
  <si>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</si>
  <si>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</si>
  <si>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</si>
  <si>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</si>
  <si>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</si>
  <si>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</si>
  <si>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</si>
  <si>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</si>
  <si>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</si>
  <si>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</si>
  <si>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</si>
  <si>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</si>
  <si>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</si>
  <si>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</si>
  <si>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</si>
  <si>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</si>
  <si>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</si>
  <si>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</si>
  <si>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</si>
  <si>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</si>
  <si>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</si>
  <si>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</si>
  <si>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</si>
  <si>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</si>
  <si>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</si>
  <si>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</si>
  <si>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</si>
  <si>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</si>
  <si>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</si>
  <si>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</si>
  <si>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</si>
  <si>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</si>
  <si>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</si>
  <si>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</si>
  <si>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</si>
  <si>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</si>
  <si>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</si>
  <si>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</si>
  <si>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</si>
  <si>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</si>
  <si>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</si>
  <si>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</si>
  <si>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</si>
  <si>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</si>
  <si>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</si>
  <si>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</si>
  <si>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</si>
  <si>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</si>
  <si>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</si>
  <si>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</si>
  <si>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</si>
  <si>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</si>
  <si>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</si>
  <si>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</si>
  <si>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</si>
  <si>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</si>
  <si>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</si>
  <si>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</si>
  <si>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</si>
  <si>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</si>
  <si>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</si>
  <si>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</si>
  <si>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</si>
  <si>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</si>
  <si>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</si>
  <si>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</si>
  <si>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</si>
  <si>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</si>
  <si>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</si>
  <si>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</si>
  <si>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</si>
  <si>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</si>
  <si>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</si>
  <si>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</si>
  <si>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</si>
  <si>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</si>
  <si>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</si>
  <si>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</si>
  <si>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</si>
  <si>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</si>
  <si>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</si>
  <si>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</si>
  <si>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</si>
  <si>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</si>
  <si>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</si>
  <si>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</si>
  <si>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</si>
  <si>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</si>
  <si>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</si>
  <si>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</si>
  <si>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</si>
  <si>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</si>
  <si>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</si>
  <si>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</si>
  <si>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</si>
  <si>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</si>
  <si>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</si>
  <si>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</si>
  <si>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</si>
  <si>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</si>
  <si>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</si>
  <si>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</si>
  <si>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</si>
  <si>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</si>
  <si>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</si>
  <si>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</si>
  <si>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</si>
  <si>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</si>
  <si>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</si>
  <si>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</si>
  <si>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</si>
  <si>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</si>
  <si>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</si>
  <si>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</si>
  <si>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</si>
  <si>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</si>
  <si>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</si>
  <si>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</si>
  <si>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</si>
  <si>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</si>
  <si>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</si>
  <si>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</si>
  <si>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</si>
  <si>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</si>
  <si>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</si>
  <si>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</si>
  <si>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</si>
  <si>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</si>
  <si>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</si>
  <si>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</si>
  <si>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</si>
  <si>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</si>
  <si>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</si>
  <si>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</si>
  <si>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</si>
  <si>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</si>
  <si>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</si>
  <si>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</si>
  <si>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</si>
  <si>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</si>
  <si>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</si>
  <si>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</si>
  <si>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</si>
  <si>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</si>
  <si>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</si>
  <si>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</si>
  <si>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</si>
  <si>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</si>
  <si>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</si>
  <si>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</si>
  <si>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</si>
  <si>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</si>
  <si>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</si>
  <si>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</si>
  <si>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</si>
  <si>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</si>
  <si>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</si>
  <si>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</si>
  <si>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</si>
  <si>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</si>
  <si>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</si>
  <si>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</si>
  <si>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</si>
  <si>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</si>
  <si>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</si>
  <si>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</si>
  <si>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</si>
  <si>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</si>
  <si>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</si>
  <si>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</si>
  <si>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</si>
  <si>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</si>
  <si>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</si>
  <si>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</si>
  <si>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</si>
  <si>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</si>
  <si>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</si>
  <si>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</si>
  <si>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</si>
  <si>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</si>
  <si>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</si>
  <si>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</si>
  <si>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</si>
  <si>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</si>
  <si>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</si>
  <si>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</si>
  <si>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</si>
  <si>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</si>
  <si>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</si>
  <si>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</si>
  <si>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</si>
  <si>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</si>
  <si>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</si>
  <si>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</si>
  <si>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</si>
  <si>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</si>
  <si>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</si>
  <si>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</si>
  <si>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</si>
  <si>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</si>
  <si>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</si>
  <si>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</si>
  <si>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</si>
  <si>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</si>
  <si>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</si>
  <si>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</si>
  <si>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</si>
  <si>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</si>
  <si>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</si>
  <si>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</si>
  <si>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</si>
  <si>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</si>
  <si>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</si>
  <si>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</si>
  <si>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</si>
  <si>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</si>
  <si>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</si>
  <si>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</si>
  <si>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</si>
  <si>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</si>
  <si>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</si>
  <si>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</si>
  <si>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</si>
  <si>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</si>
  <si>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</si>
  <si>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</si>
  <si>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</si>
  <si>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</si>
  <si>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</si>
  <si>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</si>
  <si>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</si>
  <si>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</si>
  <si>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</si>
  <si>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</si>
  <si>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</si>
  <si>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</si>
  <si>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</si>
  <si>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</si>
  <si>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</si>
  <si>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</si>
  <si>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</si>
  <si>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</si>
  <si>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</si>
  <si>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</si>
  <si>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</si>
  <si>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</si>
  <si>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</si>
  <si>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</si>
  <si>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</si>
  <si>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</si>
  <si>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</si>
  <si>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</si>
  <si>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</si>
  <si>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</si>
  <si>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</si>
  <si>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</si>
  <si>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</si>
  <si>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</si>
  <si>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</si>
  <si>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</si>
  <si>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</si>
  <si>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</si>
  <si>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</si>
  <si>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</si>
  <si>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</si>
  <si>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</si>
  <si>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</si>
  <si>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</si>
  <si>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</si>
  <si>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</si>
  <si>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</si>
  <si>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</si>
  <si>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</si>
  <si>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</si>
  <si>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</si>
  <si>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</si>
  <si>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</si>
  <si>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</si>
  <si>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</si>
  <si>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</si>
  <si>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</si>
  <si>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</si>
  <si>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</si>
  <si>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</si>
  <si>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</si>
  <si>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</si>
  <si>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</si>
  <si>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</si>
  <si>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</si>
  <si>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</si>
  <si>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</si>
  <si>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</si>
  <si>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</si>
  <si>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</si>
  <si>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</si>
  <si>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</si>
  <si>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</si>
  <si>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</si>
  <si>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</si>
  <si>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</si>
  <si>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</si>
  <si>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</si>
  <si>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</si>
  <si>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</si>
  <si>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</si>
  <si>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</si>
  <si>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</si>
  <si>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</si>
  <si>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</si>
  <si>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</si>
  <si>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</si>
  <si>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</si>
  <si>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</si>
  <si>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</si>
  <si>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</si>
  <si>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</si>
  <si>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</si>
  <si>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</si>
  <si>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</si>
  <si>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</si>
  <si>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</si>
  <si>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</si>
  <si>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</si>
  <si>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</si>
  <si>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</si>
  <si>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</si>
  <si>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</si>
  <si>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</si>
  <si>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</si>
  <si>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</si>
  <si>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</si>
  <si>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</si>
  <si>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</si>
  <si>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</si>
  <si>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</si>
  <si>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</si>
  <si>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</si>
  <si>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</si>
  <si>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</si>
  <si>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</si>
  <si>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</si>
  <si>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</si>
  <si>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</si>
  <si>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</si>
  <si>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</si>
  <si>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</si>
  <si>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</si>
  <si>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</si>
  <si>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</si>
  <si>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</si>
  <si>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</si>
  <si>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</si>
  <si>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</si>
  <si>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</si>
  <si>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</si>
  <si>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</si>
  <si>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</si>
  <si>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</si>
  <si>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</si>
  <si>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</si>
  <si>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</si>
  <si>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</si>
  <si>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</si>
  <si>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</si>
  <si>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</si>
  <si>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</si>
  <si>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</si>
  <si>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</si>
  <si>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</si>
  <si>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</si>
  <si>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</si>
  <si>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</si>
  <si>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</si>
  <si>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</si>
  <si>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</si>
  <si>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</si>
  <si>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</si>
  <si>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</si>
  <si>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</si>
  <si>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</si>
  <si>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</si>
  <si>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</si>
  <si>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</si>
  <si>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</si>
  <si>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</si>
  <si>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</si>
  <si>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</si>
  <si>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</si>
  <si>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</si>
  <si>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</si>
  <si>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</si>
  <si>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</si>
  <si>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</si>
  <si>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</si>
  <si>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</si>
  <si>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</si>
  <si>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</si>
  <si>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</si>
  <si>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</si>
  <si>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</si>
  <si>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</si>
  <si>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</si>
  <si>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</si>
  <si>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</si>
  <si>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</si>
  <si>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</si>
  <si>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</si>
  <si>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</si>
  <si>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</si>
  <si>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</si>
  <si>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</si>
  <si>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</si>
  <si>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</si>
  <si>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</si>
  <si>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</si>
  <si>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</si>
  <si>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</si>
  <si>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</si>
  <si>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</si>
  <si>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</si>
  <si>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</si>
  <si>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</si>
  <si>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</si>
  <si>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</si>
  <si>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</si>
  <si>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</si>
  <si>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</si>
  <si>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</si>
  <si>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</si>
  <si>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</si>
  <si>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</si>
  <si>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</si>
  <si>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</si>
  <si>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</si>
  <si>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</si>
  <si>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</si>
  <si>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</si>
  <si>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</si>
  <si>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</si>
  <si>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</si>
  <si>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</si>
  <si>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</si>
  <si>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</si>
  <si>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</si>
  <si>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</si>
  <si>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</si>
  <si>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</si>
  <si>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</si>
  <si>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</si>
  <si>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</si>
  <si>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</si>
  <si>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</si>
  <si>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</si>
  <si>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</si>
  <si>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</si>
  <si>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</si>
  <si>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</si>
  <si>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</si>
  <si>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</si>
  <si>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</si>
  <si>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</si>
  <si>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</si>
  <si>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</si>
  <si>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</si>
  <si>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</si>
  <si>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</si>
  <si>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</si>
  <si>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</si>
  <si>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</si>
  <si>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</si>
  <si>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</si>
  <si>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</si>
  <si>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</si>
  <si>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</si>
  <si>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</si>
  <si>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</si>
  <si>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</si>
  <si>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</si>
  <si>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</si>
  <si>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</si>
  <si>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</si>
  <si>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</si>
  <si>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</si>
  <si>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</si>
  <si>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</si>
  <si>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</si>
  <si>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</si>
  <si>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</si>
  <si>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</si>
  <si>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</si>
  <si>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</si>
  <si>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</si>
  <si>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</si>
  <si>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</si>
  <si>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</si>
  <si>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</si>
  <si>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</si>
  <si>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</si>
  <si>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</si>
  <si>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</si>
  <si>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</si>
  <si>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</si>
  <si>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</si>
  <si>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</si>
  <si>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</si>
  <si>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</si>
  <si>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</si>
  <si>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</si>
  <si>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</si>
  <si>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</si>
  <si>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</si>
  <si>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</si>
  <si>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</si>
  <si>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</si>
  <si>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</si>
  <si>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</si>
  <si>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</si>
  <si>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</si>
  <si>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</si>
  <si>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</si>
  <si>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</si>
  <si>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</si>
  <si>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</si>
  <si>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</si>
  <si>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</si>
  <si>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</si>
  <si>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</si>
  <si>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</si>
  <si>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</si>
  <si>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</si>
  <si>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</si>
  <si>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</si>
  <si>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</si>
  <si>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</si>
  <si>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</si>
  <si>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</si>
  <si>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</si>
  <si>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</si>
  <si>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</si>
  <si>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</si>
  <si>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</si>
  <si>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</si>
  <si>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</si>
  <si>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</si>
  <si>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</si>
  <si>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</si>
  <si>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</si>
  <si>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</si>
  <si>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</si>
  <si>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</si>
  <si>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</si>
  <si>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</si>
  <si>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</si>
  <si>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</si>
  <si>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</si>
  <si>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</si>
  <si>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</si>
  <si>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</si>
  <si>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</si>
  <si>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</si>
  <si>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</si>
  <si>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</si>
  <si>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</si>
  <si>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</si>
  <si>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</si>
  <si>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</si>
  <si>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</si>
  <si>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</si>
  <si>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</si>
  <si>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</si>
  <si>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</si>
  <si>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</si>
  <si>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</si>
  <si>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</si>
  <si>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</si>
  <si>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</si>
  <si>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</si>
  <si>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</si>
  <si>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</si>
  <si>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</si>
  <si>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</si>
  <si>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</si>
  <si>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</si>
  <si>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</si>
  <si>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</si>
  <si>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</si>
  <si>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</si>
  <si>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</si>
  <si>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</si>
  <si>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</si>
  <si>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</si>
  <si>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</si>
  <si>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</si>
  <si>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</si>
  <si>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</si>
  <si>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</si>
  <si>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</si>
  <si>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</si>
  <si>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</si>
  <si>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</si>
  <si>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</si>
  <si>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</si>
  <si>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</si>
  <si>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</si>
  <si>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</si>
  <si>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</si>
  <si>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</si>
  <si>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</si>
  <si>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</si>
  <si>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</si>
  <si>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</si>
  <si>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</si>
  <si>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</si>
  <si>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</si>
  <si>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</si>
  <si>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</si>
  <si>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</si>
  <si>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</si>
  <si>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</si>
  <si>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</si>
  <si>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</si>
  <si>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</si>
  <si>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</si>
  <si>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</si>
  <si>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</si>
  <si>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</si>
  <si>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</si>
  <si>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</si>
  <si>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</si>
  <si>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</si>
  <si>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</si>
  <si>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</si>
  <si>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</si>
  <si>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</si>
  <si>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</si>
  <si>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</si>
  <si>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</si>
  <si>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</si>
  <si>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</si>
  <si>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</si>
  <si>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</si>
  <si>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</si>
  <si>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</si>
  <si>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</si>
  <si>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</si>
  <si>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</si>
  <si>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</si>
  <si>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</si>
  <si>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</si>
  <si>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</si>
  <si>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</si>
  <si>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</si>
  <si>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</si>
  <si>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</si>
  <si>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</si>
  <si>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</si>
  <si>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</si>
  <si>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</si>
  <si>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</si>
  <si>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</si>
  <si>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</si>
  <si>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</si>
  <si>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</si>
  <si>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</si>
  <si>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</si>
  <si>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</si>
  <si>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</si>
  <si>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</si>
  <si>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</si>
  <si>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</si>
  <si>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</si>
  <si>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</si>
  <si>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</si>
  <si>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</si>
  <si>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</si>
  <si>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</si>
  <si>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</si>
  <si>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</si>
  <si>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</si>
  <si>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</si>
  <si>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</si>
  <si>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</si>
  <si>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</si>
  <si>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</si>
  <si>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</si>
  <si>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</si>
  <si>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</si>
  <si>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</si>
  <si>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</si>
  <si>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</si>
  <si>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</si>
  <si>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</si>
  <si>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</si>
  <si>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</si>
  <si>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</si>
  <si>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</si>
  <si>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</si>
  <si>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</si>
  <si>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</si>
  <si>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</si>
  <si>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</si>
  <si>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</si>
  <si>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</si>
  <si>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</si>
  <si>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</si>
  <si>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</si>
  <si>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</si>
  <si>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</si>
  <si>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</si>
  <si>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</si>
  <si>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</si>
  <si>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</si>
  <si>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</si>
  <si>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</si>
  <si>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</si>
  <si>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</si>
  <si>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</si>
  <si>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</si>
  <si>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</si>
  <si>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</si>
  <si>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</si>
  <si>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</si>
  <si>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</si>
  <si>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</si>
  <si>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</si>
  <si>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</si>
  <si>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</si>
  <si>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</si>
  <si>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</si>
  <si>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</si>
  <si>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</si>
  <si>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</si>
  <si>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</si>
  <si>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</si>
  <si>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</si>
  <si>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</si>
  <si>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</si>
  <si>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</si>
  <si>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</si>
  <si>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</si>
  <si>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</si>
  <si>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</si>
  <si>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</si>
  <si>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</si>
  <si>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</si>
  <si>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</si>
  <si>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</si>
  <si>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</si>
  <si>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</si>
  <si>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</si>
  <si>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</si>
  <si>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</si>
  <si>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</si>
  <si>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</si>
  <si>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</si>
  <si>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</si>
  <si>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</si>
  <si>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</si>
  <si>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</si>
  <si>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</si>
  <si>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</si>
  <si>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</si>
  <si>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</si>
  <si>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</si>
  <si>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</si>
  <si>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</si>
  <si>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</si>
  <si>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</si>
  <si>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</si>
  <si>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</si>
  <si>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</si>
  <si>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</si>
  <si>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</si>
  <si>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</si>
  <si>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</si>
  <si>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</si>
  <si>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</si>
  <si>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</si>
  <si>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</si>
  <si>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</si>
  <si>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</si>
  <si>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</si>
  <si>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</si>
  <si>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</si>
  <si>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</si>
  <si>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</si>
  <si>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</si>
  <si>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</si>
  <si>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</si>
  <si>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</si>
  <si>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</si>
  <si>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</si>
  <si>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</si>
  <si>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</si>
  <si>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</si>
  <si>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</si>
  <si>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</si>
  <si>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</si>
  <si>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</si>
  <si>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</si>
  <si>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</si>
  <si>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</si>
  <si>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</si>
  <si>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</si>
  <si>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</si>
  <si>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</si>
  <si>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</si>
  <si>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</si>
  <si>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</si>
  <si>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</si>
  <si>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</si>
  <si>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</si>
  <si>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</si>
  <si>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</si>
  <si>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</si>
  <si>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</si>
  <si>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</si>
  <si>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</si>
  <si>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</si>
  <si>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</si>
  <si>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</si>
  <si>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</si>
  <si>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</si>
  <si>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</si>
  <si>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</si>
  <si>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</si>
  <si>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</si>
  <si>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</si>
  <si>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</si>
  <si>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</si>
  <si>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</si>
  <si>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</si>
  <si>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</si>
  <si>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</si>
  <si>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</si>
  <si>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</si>
  <si>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</si>
  <si>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</si>
  <si>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</si>
  <si>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</si>
  <si>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</si>
  <si>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</si>
  <si>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</si>
  <si>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</si>
  <si>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</si>
  <si>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</si>
  <si>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</si>
  <si>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</si>
  <si>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</si>
  <si>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</si>
  <si>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</si>
  <si>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</si>
  <si>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</si>
  <si>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</si>
  <si>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</si>
  <si>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</si>
  <si>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</si>
  <si>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</si>
  <si>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</si>
  <si>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</si>
  <si>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</si>
  <si>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</si>
  <si>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</si>
  <si>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</si>
  <si>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</si>
  <si>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</si>
  <si>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</si>
  <si>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</si>
  <si>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</si>
  <si>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</si>
  <si>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</si>
  <si>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</si>
  <si>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</si>
  <si>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</si>
  <si>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</si>
  <si>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</si>
  <si>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</si>
  <si>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</si>
  <si>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</si>
  <si>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</si>
  <si>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</si>
  <si>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</si>
  <si>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</si>
  <si>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</si>
  <si>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</si>
  <si>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</si>
  <si>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</si>
  <si>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</si>
  <si>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</si>
  <si>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</si>
  <si>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</si>
  <si>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</si>
  <si>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</si>
  <si>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</si>
  <si>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</si>
  <si>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</si>
  <si>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</si>
  <si>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</si>
  <si>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</si>
  <si>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</si>
  <si>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</si>
  <si>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</si>
  <si>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</si>
  <si>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</si>
  <si>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</si>
  <si>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</si>
  <si>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</si>
  <si>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</si>
  <si>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</si>
  <si>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</si>
  <si>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</si>
  <si>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</si>
  <si>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</si>
  <si>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</si>
  <si>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</si>
  <si>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</si>
  <si>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</si>
  <si>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</si>
  <si>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</si>
  <si>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</si>
  <si>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</si>
  <si>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</si>
  <si>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</si>
  <si>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</si>
  <si>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</si>
  <si>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</si>
  <si>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</si>
  <si>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</si>
  <si>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</si>
  <si>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</si>
  <si>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</si>
  <si>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</si>
  <si>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</si>
  <si>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</si>
  <si>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</si>
  <si>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</si>
  <si>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</si>
  <si>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</si>
  <si>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</si>
  <si>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</si>
  <si>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</si>
  <si>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</si>
  <si>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</si>
  <si>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</si>
  <si>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</si>
  <si>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</si>
  <si>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</si>
  <si>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</si>
  <si>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</si>
  <si>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</si>
  <si>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</si>
  <si>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</si>
  <si>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</si>
  <si>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</si>
  <si>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</si>
  <si>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</si>
  <si>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</si>
  <si>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</si>
  <si>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</si>
  <si>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</si>
  <si>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</si>
  <si>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</si>
  <si>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</si>
  <si>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</si>
  <si>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</si>
  <si>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</si>
  <si>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</si>
  <si>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</si>
  <si>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</si>
  <si>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</si>
  <si>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</si>
  <si>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</si>
  <si>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</si>
  <si>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</si>
  <si>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</si>
  <si>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</si>
  <si>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</si>
  <si>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</si>
  <si>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</si>
  <si>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</si>
  <si>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</si>
  <si>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</si>
  <si>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</si>
  <si>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</si>
  <si>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</si>
  <si>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</si>
  <si>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</si>
  <si>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</si>
  <si>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</si>
  <si>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</si>
  <si>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</si>
  <si>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</si>
  <si>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</si>
  <si>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</si>
  <si>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</si>
  <si>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</si>
  <si>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</si>
  <si>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</si>
  <si>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</si>
  <si>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</si>
  <si>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</si>
  <si>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</si>
  <si>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</si>
  <si>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</si>
  <si>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</si>
  <si>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</si>
  <si>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</si>
  <si>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</si>
  <si>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</si>
  <si>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</si>
  <si>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</si>
  <si>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</si>
  <si>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</si>
  <si>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</si>
  <si>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</si>
  <si>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</si>
  <si>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</si>
  <si>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</si>
  <si>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</si>
  <si>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</si>
  <si>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</si>
  <si>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</si>
  <si>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</si>
  <si>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</si>
  <si>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</si>
  <si>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</si>
  <si>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</si>
  <si>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</si>
  <si>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</si>
  <si>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</si>
  <si>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</si>
  <si>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</si>
  <si>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</si>
  <si>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</si>
  <si>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</si>
  <si>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</si>
  <si>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</si>
  <si>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</si>
  <si>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</si>
  <si>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</si>
  <si>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</si>
  <si>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</si>
  <si>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</si>
  <si>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</si>
  <si>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</si>
  <si>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</si>
  <si>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</si>
  <si>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</si>
  <si>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</si>
  <si>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</si>
  <si>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</si>
  <si>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</si>
  <si>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</si>
  <si>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</si>
  <si>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</si>
  <si>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</si>
  <si>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</si>
  <si>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</si>
  <si>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</si>
  <si>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</si>
  <si>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</si>
  <si>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</si>
  <si>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</si>
  <si>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</si>
  <si>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</si>
  <si>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</si>
  <si>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</si>
  <si>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</si>
  <si>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</si>
  <si>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</si>
  <si>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</si>
  <si>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</si>
  <si>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</si>
  <si>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</si>
  <si>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</si>
  <si>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</si>
  <si>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</si>
  <si>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</si>
  <si>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</si>
  <si>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</si>
  <si>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</si>
  <si>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</si>
  <si>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</si>
  <si>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</si>
  <si>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</si>
  <si>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</si>
  <si>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</si>
  <si>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</si>
  <si>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</si>
  <si>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</si>
  <si>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</si>
  <si>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</si>
  <si>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</si>
  <si>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</si>
  <si>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</si>
  <si>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</si>
  <si>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</si>
  <si>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</si>
  <si>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</si>
  <si>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</si>
  <si>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</si>
  <si>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</si>
  <si>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</si>
  <si>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</si>
  <si>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</si>
  <si>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</si>
  <si>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</si>
  <si>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</si>
  <si>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</si>
  <si>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</si>
  <si>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</si>
  <si>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</si>
  <si>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</si>
  <si>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</si>
  <si>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</si>
  <si>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</si>
  <si>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</si>
  <si>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</si>
  <si>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</si>
  <si>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</si>
  <si>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</si>
  <si>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</si>
  <si>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</si>
  <si>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</si>
  <si>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</si>
  <si>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</si>
  <si>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</si>
  <si>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</si>
  <si>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</si>
  <si>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</si>
  <si>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</si>
  <si>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</si>
  <si>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</si>
  <si>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</si>
  <si>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</si>
  <si>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</si>
  <si>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</si>
  <si>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</si>
  <si>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</si>
  <si>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</si>
  <si>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</si>
  <si>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</si>
  <si>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</si>
  <si>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</si>
  <si>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</si>
  <si>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</si>
  <si>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</si>
  <si>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</si>
  <si>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</si>
  <si>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</si>
  <si>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</si>
  <si>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</si>
  <si>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</si>
  <si>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</si>
  <si>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</si>
  <si>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</si>
  <si>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</si>
  <si>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</si>
  <si>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</si>
  <si>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</si>
  <si>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</si>
  <si>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</si>
  <si>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</si>
  <si>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</si>
  <si>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</si>
  <si>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</si>
  <si>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</si>
  <si>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</si>
  <si>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</si>
  <si>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</si>
  <si>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</si>
  <si>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</si>
  <si>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</si>
  <si>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</si>
  <si>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</si>
  <si>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</si>
  <si>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</si>
  <si>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</si>
  <si>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</si>
  <si>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</si>
  <si>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</si>
  <si>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</si>
  <si>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</si>
  <si>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</si>
  <si>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</si>
  <si>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</si>
  <si>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</si>
  <si>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</si>
  <si>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</si>
  <si>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</si>
  <si>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</si>
  <si>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</si>
  <si>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</si>
  <si>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</si>
  <si>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</si>
  <si>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</si>
  <si>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</si>
  <si>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</si>
  <si>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</si>
  <si>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</si>
  <si>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</si>
  <si>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</si>
  <si>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</si>
  <si>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</si>
  <si>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</si>
  <si>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</si>
  <si>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</si>
  <si>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</si>
  <si>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</si>
  <si>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</si>
  <si>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</si>
  <si>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</si>
  <si>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</si>
  <si>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</si>
  <si>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</si>
  <si>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</si>
  <si>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</si>
  <si>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</si>
  <si>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</si>
  <si>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</si>
  <si>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</si>
  <si>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</si>
  <si>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</si>
  <si>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</si>
  <si>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</si>
  <si>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</si>
  <si>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</si>
  <si>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</si>
  <si>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</si>
  <si>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</si>
  <si>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</si>
  <si>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</si>
  <si>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</si>
  <si>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</si>
  <si>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</si>
  <si>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</si>
  <si>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</si>
  <si>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</si>
  <si>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</si>
  <si>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</si>
  <si>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</si>
  <si>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</si>
  <si>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</si>
  <si>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</si>
  <si>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</si>
  <si>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</si>
  <si>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</si>
  <si>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</si>
  <si>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</si>
  <si>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</si>
  <si>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</si>
  <si>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</si>
  <si>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</si>
  <si>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</si>
  <si>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</si>
  <si>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</si>
  <si>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</si>
  <si>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</si>
  <si>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</si>
  <si>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</si>
  <si>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</si>
  <si>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</si>
  <si>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</si>
  <si>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</si>
  <si>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</si>
  <si>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</si>
  <si>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</si>
  <si>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</si>
  <si>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</si>
  <si>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</si>
  <si>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</si>
  <si>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</si>
  <si>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</si>
  <si>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</si>
  <si>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</si>
  <si>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</si>
  <si>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</si>
  <si>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</si>
  <si>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</si>
  <si>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</si>
  <si>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</si>
  <si>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</si>
  <si>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</si>
  <si>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</si>
  <si>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</si>
  <si>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</si>
  <si>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</si>
  <si>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</si>
  <si>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</si>
  <si>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</si>
  <si>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</si>
  <si>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</si>
  <si>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</si>
  <si>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</si>
  <si>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</si>
  <si>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</si>
  <si>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</si>
  <si>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</si>
  <si>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</si>
  <si>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</si>
  <si>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</si>
  <si>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</si>
  <si>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</si>
  <si>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</si>
  <si>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</si>
  <si>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</si>
  <si>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</si>
  <si>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</si>
  <si>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</si>
  <si>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</si>
  <si>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</si>
  <si>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</si>
  <si>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</si>
  <si>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</si>
  <si>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</si>
  <si>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</si>
  <si>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</si>
  <si>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</si>
  <si>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</si>
  <si>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</si>
  <si>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</si>
  <si>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</si>
  <si>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</si>
  <si>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</si>
  <si>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</si>
  <si>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</si>
  <si>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</si>
  <si>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</si>
  <si>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</si>
  <si>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</si>
  <si>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</si>
  <si>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</si>
  <si>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</si>
  <si>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</si>
  <si>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</si>
  <si>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</si>
  <si>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</si>
  <si>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</si>
  <si>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</si>
  <si>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</si>
  <si>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</si>
  <si>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</si>
  <si>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</si>
  <si>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</si>
  <si>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</si>
  <si>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</si>
  <si>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</si>
  <si>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</si>
  <si>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</si>
  <si>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</si>
  <si>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</si>
  <si>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</si>
  <si>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</si>
  <si>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</si>
  <si>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</si>
  <si>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</si>
  <si>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</si>
  <si>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</si>
  <si>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</si>
  <si>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</si>
  <si>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</si>
  <si>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</si>
  <si>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</si>
  <si>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</si>
  <si>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</si>
  <si>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</si>
  <si>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</si>
  <si>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</si>
  <si>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</si>
  <si>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</si>
  <si>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</si>
  <si>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</si>
  <si>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</si>
  <si>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</si>
  <si>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</si>
  <si>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</si>
  <si>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</si>
  <si>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</si>
  <si>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</si>
  <si>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</si>
  <si>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</si>
  <si>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</si>
  <si>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</si>
  <si>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</si>
  <si>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</si>
  <si>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</si>
  <si>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</si>
  <si>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</si>
  <si>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</si>
  <si>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</si>
  <si>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</si>
  <si>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</si>
  <si>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</si>
  <si>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</si>
  <si>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</si>
  <si>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</si>
  <si>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</si>
  <si>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</si>
  <si>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</si>
  <si>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</si>
  <si>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</si>
  <si>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</si>
  <si>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</si>
  <si>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</si>
  <si>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</si>
  <si>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</si>
  <si>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</si>
  <si>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</si>
  <si>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</si>
  <si>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</si>
  <si>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</si>
  <si>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</si>
  <si>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</si>
  <si>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</si>
  <si>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</si>
  <si>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</si>
  <si>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</si>
  <si>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</si>
  <si>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</si>
  <si>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</si>
  <si>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</si>
  <si>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</si>
  <si>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</si>
  <si>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</si>
  <si>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</si>
  <si>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</si>
  <si>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</si>
  <si>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</si>
  <si>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</si>
  <si>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</si>
  <si>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</si>
  <si>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</si>
  <si>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</si>
  <si>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</si>
  <si>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</si>
  <si>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</si>
  <si>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</si>
  <si>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</si>
  <si>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</si>
  <si>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</si>
  <si>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</si>
  <si>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</si>
  <si>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</si>
  <si>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</si>
  <si>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</si>
  <si>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</si>
  <si>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</si>
  <si>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</si>
  <si>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</si>
  <si>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</si>
  <si>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</si>
  <si>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</si>
  <si>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</si>
  <si>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</si>
  <si>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</si>
  <si>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</si>
  <si>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</si>
  <si>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</si>
  <si>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</si>
  <si>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</si>
  <si>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</si>
  <si>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</si>
  <si>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</si>
  <si>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</si>
  <si>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</si>
  <si>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</si>
  <si>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</si>
  <si>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</si>
  <si>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</si>
  <si>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</si>
  <si>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</si>
  <si>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</si>
  <si>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</si>
  <si>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</si>
  <si>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</si>
  <si>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</si>
  <si>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</si>
  <si>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</si>
  <si>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</si>
  <si>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</si>
  <si>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</si>
  <si>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</si>
  <si>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</si>
  <si>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</si>
  <si>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</si>
  <si>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</si>
  <si>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</si>
  <si>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</si>
  <si>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</si>
  <si>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</si>
  <si>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</si>
  <si>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</si>
  <si>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</si>
  <si>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</si>
  <si>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</si>
  <si>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</si>
  <si>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</si>
  <si>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</si>
  <si>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</si>
  <si>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</si>
  <si>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</si>
  <si>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</si>
  <si>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</si>
  <si>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</si>
  <si>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</si>
  <si>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</si>
  <si>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</si>
  <si>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</si>
  <si>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</si>
  <si>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</si>
  <si>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</si>
  <si>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</si>
  <si>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</si>
  <si>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</si>
  <si>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</si>
  <si>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</si>
  <si>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</si>
  <si>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</si>
  <si>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</si>
  <si>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</si>
  <si>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</si>
  <si>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</si>
  <si>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</si>
  <si>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</si>
  <si>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</si>
  <si>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</si>
  <si>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</si>
  <si>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</si>
  <si>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</si>
  <si>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</si>
  <si>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</si>
  <si>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</si>
  <si>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</si>
  <si>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</si>
  <si>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</si>
  <si>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</si>
  <si>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</si>
  <si>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</si>
  <si>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</si>
  <si>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</si>
  <si>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</si>
  <si>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</si>
  <si>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</si>
  <si>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</si>
  <si>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</si>
  <si>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</si>
  <si>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</si>
  <si>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</si>
  <si>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</si>
  <si>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</si>
  <si>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</si>
  <si>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</si>
  <si>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</si>
  <si>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</si>
  <si>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</si>
  <si>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</si>
  <si>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</si>
  <si>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</si>
  <si>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</si>
  <si>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</si>
  <si>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</si>
  <si>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</si>
  <si>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</si>
  <si>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</si>
  <si>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</si>
  <si>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</si>
  <si>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</si>
  <si>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</si>
  <si>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</si>
  <si>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</si>
  <si>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</si>
  <si>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</si>
  <si>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</si>
  <si>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</si>
  <si>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</si>
  <si>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</si>
  <si>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</si>
  <si>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</si>
  <si>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</si>
  <si>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</si>
  <si>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</si>
  <si>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</si>
  <si>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</si>
  <si>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</si>
  <si>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</si>
  <si>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</si>
  <si>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</si>
  <si>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</si>
  <si>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</si>
  <si>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</si>
  <si>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</si>
  <si>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</si>
  <si>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</si>
  <si>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</si>
  <si>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</si>
  <si>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</si>
  <si>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</si>
  <si>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</si>
  <si>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</si>
  <si>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</si>
  <si>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</si>
  <si>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</si>
  <si>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</si>
  <si>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</si>
  <si>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</si>
  <si>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</si>
  <si>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</si>
  <si>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</si>
  <si>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</si>
  <si>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</si>
  <si>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</si>
  <si>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</si>
  <si>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</si>
  <si>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</si>
  <si>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</si>
  <si>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</si>
  <si>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</si>
  <si>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</si>
  <si>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</si>
  <si>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</si>
  <si>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</si>
  <si>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</si>
  <si>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</si>
  <si>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</si>
  <si>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</si>
  <si>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</si>
  <si>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</si>
  <si>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</si>
  <si>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</si>
  <si>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</si>
  <si>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</si>
  <si>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</si>
  <si>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</si>
  <si>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</si>
  <si>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</si>
  <si>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</si>
  <si>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</si>
  <si>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</si>
  <si>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</si>
  <si>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</si>
  <si>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</si>
  <si>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</si>
  <si>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</si>
  <si>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</si>
  <si>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</si>
  <si>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</si>
  <si>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</si>
  <si>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</si>
  <si>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</si>
  <si>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</si>
  <si>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</si>
  <si>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</si>
  <si>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</si>
  <si>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</si>
  <si>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</si>
  <si>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</si>
  <si>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</si>
  <si>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</si>
  <si>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</si>
  <si>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</si>
  <si>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</si>
  <si>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</si>
  <si>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</si>
  <si>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</si>
  <si>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</si>
  <si>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</si>
  <si>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</si>
  <si>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</si>
  <si>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</si>
  <si>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</si>
  <si>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</si>
  <si>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</si>
  <si>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</si>
  <si>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</si>
  <si>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</si>
  <si>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</si>
  <si>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</si>
  <si>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</si>
  <si>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</si>
  <si>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</si>
  <si>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</si>
  <si>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</si>
  <si>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</si>
  <si>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</si>
  <si>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</si>
  <si>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</si>
  <si>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</si>
  <si>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</si>
  <si>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</si>
  <si>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</si>
  <si>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</si>
  <si>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</si>
  <si>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</si>
  <si>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</si>
  <si>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</si>
  <si>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</si>
  <si>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</si>
  <si>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</si>
  <si>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</si>
  <si>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</si>
  <si>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</si>
  <si>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</si>
  <si>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</si>
  <si>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</si>
  <si>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</si>
  <si>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</si>
  <si>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</si>
  <si>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</si>
  <si>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</si>
  <si>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</si>
  <si>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</si>
  <si>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</si>
  <si>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</si>
  <si>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</si>
  <si>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</si>
  <si>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</si>
  <si>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</si>
  <si>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</si>
  <si>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</si>
  <si>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</si>
  <si>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</si>
  <si>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</si>
  <si>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</si>
  <si>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</si>
  <si>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</si>
  <si>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</si>
  <si>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</si>
  <si>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</si>
  <si>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</si>
  <si>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</si>
  <si>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</si>
  <si>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</si>
  <si>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</si>
  <si>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</si>
  <si>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</si>
  <si>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</si>
  <si>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</si>
  <si>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</si>
  <si>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</si>
  <si>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</si>
  <si>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</si>
  <si>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</si>
  <si>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</si>
  <si>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</si>
  <si>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</si>
  <si>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</si>
  <si>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</si>
  <si>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</si>
  <si>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</si>
  <si>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</si>
  <si>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</si>
  <si>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</si>
  <si>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</si>
  <si>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</si>
  <si>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</si>
  <si>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</si>
  <si>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</si>
  <si>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</si>
  <si>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</si>
  <si>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</si>
  <si>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</si>
  <si>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</si>
  <si>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</si>
  <si>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</si>
  <si>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</si>
  <si>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</si>
  <si>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</si>
  <si>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</si>
  <si>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</si>
  <si>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</si>
  <si>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</si>
  <si>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</si>
  <si>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</si>
  <si>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</si>
  <si>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</si>
  <si>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</si>
  <si>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</si>
  <si>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</si>
  <si>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</si>
  <si>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</si>
  <si>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</si>
  <si>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</si>
  <si>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</si>
  <si>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</si>
  <si>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</si>
  <si>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</si>
  <si>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</si>
  <si>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</si>
  <si>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</si>
  <si>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</si>
  <si>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</si>
  <si>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</si>
  <si>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</si>
  <si>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</si>
  <si>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</si>
  <si>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</si>
  <si>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</si>
  <si>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</si>
  <si>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</si>
  <si>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</si>
  <si>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</si>
  <si>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</si>
  <si>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</si>
  <si>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</si>
  <si>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</si>
  <si>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</si>
  <si>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</si>
  <si>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</si>
  <si>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</si>
  <si>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</si>
  <si>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</si>
  <si>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</si>
  <si>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</si>
  <si>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</si>
  <si>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</si>
  <si>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</si>
  <si>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</si>
  <si>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</si>
  <si>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</si>
  <si>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</si>
  <si>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</si>
  <si>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</si>
  <si>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</si>
  <si>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</si>
  <si>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</si>
  <si>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</si>
  <si>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</si>
  <si>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</si>
  <si>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</si>
  <si>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</si>
  <si>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</si>
  <si>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</si>
  <si>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</si>
  <si>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</si>
  <si>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</si>
  <si>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</si>
  <si>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</si>
  <si>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</si>
  <si>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</si>
  <si>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</si>
  <si>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</si>
  <si>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</si>
  <si>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</si>
  <si>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</si>
  <si>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</si>
  <si>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</si>
  <si>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</si>
  <si>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</si>
  <si>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</si>
  <si>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</si>
  <si>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</si>
  <si>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</si>
  <si>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</si>
  <si>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</si>
  <si>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</si>
  <si>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</si>
  <si>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</si>
  <si>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</si>
  <si>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</si>
  <si>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</si>
  <si>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</si>
  <si>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</si>
  <si>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</si>
  <si>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</si>
  <si>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</si>
  <si>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</si>
  <si>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</si>
  <si>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</si>
  <si>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</si>
  <si>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</si>
  <si>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</si>
  <si>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</si>
  <si>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</si>
  <si>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</si>
  <si>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</si>
  <si>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</si>
  <si>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</si>
  <si>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</si>
  <si>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</si>
  <si>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</si>
  <si>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</si>
  <si>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</si>
  <si>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</si>
  <si>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</si>
  <si>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</si>
  <si>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</si>
  <si>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</si>
  <si>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</si>
  <si>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</si>
  <si>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</si>
  <si>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</si>
  <si>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</si>
  <si>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</si>
  <si>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</si>
  <si>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</si>
  <si>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</si>
  <si>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</si>
  <si>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</si>
  <si>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</si>
  <si>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</si>
  <si>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</si>
  <si>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</si>
  <si>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</si>
  <si>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</si>
  <si>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</si>
  <si>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</si>
  <si>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</si>
  <si>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</si>
  <si>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</si>
  <si>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</si>
  <si>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</si>
  <si>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</si>
  <si>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</si>
  <si>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</si>
  <si>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</si>
  <si>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</si>
  <si>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</si>
  <si>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</si>
  <si>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</si>
  <si>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</si>
  <si>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</si>
  <si>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</si>
  <si>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</si>
  <si>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</si>
  <si>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</si>
  <si>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</si>
  <si>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</si>
  <si>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</si>
  <si>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</si>
  <si>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</si>
  <si>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</si>
  <si>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</si>
  <si>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</si>
  <si>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</si>
  <si>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</si>
  <si>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</si>
  <si>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</si>
  <si>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</si>
  <si>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</si>
  <si>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</si>
  <si>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</si>
  <si>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</si>
  <si>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</si>
  <si>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</si>
  <si>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</si>
  <si>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</si>
  <si>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</si>
  <si>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</si>
  <si>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</si>
  <si>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</si>
  <si>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</si>
  <si>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</si>
  <si>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</si>
  <si>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</si>
  <si>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</si>
  <si>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</si>
  <si>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</si>
  <si>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</si>
  <si>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</si>
  <si>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</si>
  <si>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</si>
  <si>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</si>
  <si>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</si>
  <si>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</si>
  <si>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</si>
  <si>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</si>
  <si>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</si>
  <si>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</si>
  <si>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</si>
  <si>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</si>
  <si>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</si>
  <si>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</si>
  <si>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</si>
  <si>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</si>
  <si>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</si>
  <si>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</si>
  <si>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</si>
  <si>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</si>
  <si>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</si>
  <si>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</si>
  <si>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</si>
  <si>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</si>
  <si>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</si>
  <si>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</si>
  <si>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</si>
  <si>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</si>
  <si>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</si>
  <si>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</si>
  <si>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</si>
  <si>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</si>
  <si>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</si>
  <si>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</si>
  <si>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</si>
  <si>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</si>
  <si>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</si>
  <si>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</si>
  <si>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</si>
  <si>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</si>
  <si>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</si>
  <si>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</si>
  <si>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</si>
  <si>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</si>
  <si>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</si>
  <si>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</si>
  <si>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</si>
  <si>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</si>
  <si>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</si>
  <si>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</si>
  <si>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</si>
  <si>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</si>
  <si>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</si>
  <si>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</si>
  <si>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</si>
  <si>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</si>
  <si>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</si>
  <si>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</si>
  <si>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</si>
  <si>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</si>
  <si>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</si>
  <si>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</si>
  <si>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</si>
  <si>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</si>
  <si>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</si>
  <si>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</si>
  <si>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</si>
  <si>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</si>
  <si>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</si>
  <si>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</si>
  <si>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</si>
  <si>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</si>
  <si>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</si>
  <si>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</si>
  <si>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</si>
  <si>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</si>
  <si>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</si>
  <si>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</si>
  <si>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</si>
  <si>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</si>
  <si>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</si>
  <si>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</si>
  <si>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</si>
  <si>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</si>
  <si>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</si>
  <si>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</si>
  <si>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</si>
  <si>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</si>
  <si>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</si>
  <si>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</si>
  <si>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</si>
  <si>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</si>
  <si>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</si>
  <si>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</si>
  <si>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</si>
  <si>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</si>
  <si>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</si>
  <si>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</si>
  <si>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</si>
  <si>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</si>
  <si>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</si>
  <si>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</si>
  <si>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</si>
  <si>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</si>
  <si>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</si>
  <si>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</si>
  <si>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</si>
  <si>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</si>
  <si>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</si>
  <si>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</si>
  <si>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</si>
  <si>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</si>
  <si>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</si>
  <si>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</si>
  <si>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</si>
  <si>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</si>
  <si>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</si>
  <si>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</si>
  <si>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</si>
  <si>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</si>
  <si>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</si>
  <si>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</si>
  <si>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</si>
  <si>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</si>
  <si>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</si>
  <si>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</si>
  <si>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</si>
  <si>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</si>
  <si>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</si>
  <si>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</si>
  <si>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</si>
  <si>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</si>
  <si>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</si>
  <si>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</si>
  <si>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</si>
  <si>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</si>
  <si>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</si>
  <si>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</si>
  <si>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</si>
  <si>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</si>
  <si>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</si>
  <si>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</si>
  <si>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</si>
  <si>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</si>
  <si>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</si>
  <si>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</si>
  <si>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</si>
  <si>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</si>
  <si>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</si>
  <si>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</si>
  <si>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</si>
  <si>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</si>
  <si>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</si>
  <si>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</si>
  <si>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</si>
  <si>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</si>
  <si>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</si>
  <si>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</si>
  <si>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</si>
  <si>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</si>
  <si>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</si>
  <si>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</si>
  <si>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</si>
  <si>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</si>
  <si>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</si>
  <si>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</si>
  <si>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</si>
  <si>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</si>
  <si>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</si>
  <si>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</si>
  <si>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</si>
  <si>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</si>
  <si>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</si>
  <si>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</si>
  <si>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</si>
  <si>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</si>
  <si>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</si>
  <si>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</si>
  <si>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</si>
  <si>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</si>
  <si>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</si>
  <si>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</si>
  <si>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</si>
  <si>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</si>
  <si>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</si>
  <si>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</si>
  <si>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</si>
  <si>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</si>
  <si>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</si>
  <si>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</si>
  <si>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</si>
  <si>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</si>
  <si>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</si>
  <si>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</si>
  <si>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</si>
  <si>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</si>
  <si>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</si>
  <si>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</si>
  <si>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</si>
  <si>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</si>
  <si>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</si>
  <si>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</si>
  <si>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</si>
  <si>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</si>
  <si>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</si>
  <si>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</si>
  <si>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</si>
  <si>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</si>
  <si>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</si>
  <si>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</si>
  <si>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</si>
  <si>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</si>
  <si>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</si>
  <si>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</si>
  <si>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</si>
  <si>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</si>
  <si>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</si>
  <si>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</si>
  <si>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</si>
  <si>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</si>
  <si>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</si>
  <si>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</si>
  <si>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</si>
  <si>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</si>
  <si>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</si>
  <si>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</si>
  <si>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</si>
  <si>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</si>
  <si>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</si>
  <si>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</si>
  <si>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</si>
  <si>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</si>
  <si>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</si>
  <si>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</si>
  <si>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</si>
  <si>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</si>
  <si>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</si>
  <si>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</si>
  <si>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</si>
  <si>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</si>
  <si>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</si>
  <si>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</si>
  <si>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</si>
  <si>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</si>
  <si>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</si>
  <si>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</si>
  <si>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</si>
  <si>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</si>
  <si>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</si>
  <si>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</si>
  <si>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</si>
  <si>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</si>
  <si>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</si>
  <si>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</si>
  <si>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</si>
  <si>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</si>
  <si>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</si>
  <si>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</si>
  <si>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</si>
  <si>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</si>
  <si>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</si>
  <si>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</si>
  <si>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</si>
  <si>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</si>
  <si>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</si>
  <si>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</si>
  <si>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</si>
  <si>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</si>
  <si>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</si>
  <si>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</si>
  <si>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</si>
  <si>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</si>
  <si>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</si>
  <si>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</si>
  <si>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</si>
  <si>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</si>
  <si>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</si>
  <si>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</si>
  <si>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</si>
  <si>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</si>
  <si>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</si>
  <si>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</si>
  <si>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</si>
  <si>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</si>
  <si>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</si>
  <si>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</si>
  <si>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</si>
  <si>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</si>
  <si>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</si>
  <si>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</si>
  <si>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</si>
  <si>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</si>
  <si>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</si>
  <si>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</si>
  <si>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</si>
  <si>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</si>
  <si>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</si>
  <si>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</si>
  <si>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</si>
  <si>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</si>
  <si>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</si>
  <si>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</si>
  <si>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</si>
  <si>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</si>
  <si>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</si>
  <si>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</si>
  <si>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</si>
  <si>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</si>
  <si>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</si>
  <si>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</si>
  <si>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</si>
  <si>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</si>
  <si>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</si>
  <si>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</si>
  <si>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</si>
  <si>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</si>
  <si>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</si>
  <si>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</si>
  <si>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</si>
  <si>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</si>
  <si>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</si>
  <si>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</si>
  <si>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</si>
  <si>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</si>
  <si>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</si>
  <si>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</si>
  <si>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</si>
  <si>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</si>
  <si>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</si>
  <si>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</si>
  <si>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</si>
  <si>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</si>
  <si>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</si>
  <si>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</si>
  <si>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</si>
  <si>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</si>
  <si>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</si>
  <si>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</si>
  <si>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</si>
  <si>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</si>
  <si>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</si>
  <si>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</si>
  <si>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</si>
  <si>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</si>
  <si>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</si>
  <si>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</si>
  <si>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</si>
  <si>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</si>
  <si>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</si>
  <si>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</si>
  <si>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</si>
  <si>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</si>
  <si>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</si>
  <si>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</si>
  <si>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</si>
  <si>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</si>
  <si>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</si>
  <si>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</si>
  <si>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</si>
  <si>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</si>
  <si>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</si>
  <si>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</si>
  <si>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</si>
  <si>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</si>
  <si>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</si>
  <si>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</si>
  <si>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</si>
  <si>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</si>
  <si>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</si>
  <si>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</si>
  <si>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</si>
  <si>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</si>
  <si>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</si>
  <si>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</si>
  <si>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</si>
  <si>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</si>
  <si>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</si>
  <si>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</si>
  <si>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</si>
  <si>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</si>
  <si>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</si>
  <si>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</si>
  <si>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</si>
  <si>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</si>
  <si>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</si>
  <si>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</si>
  <si>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</si>
  <si>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</si>
  <si>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</si>
  <si>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</si>
  <si>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</si>
  <si>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</si>
  <si>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</si>
  <si>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</si>
  <si>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</si>
  <si>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</si>
  <si>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</si>
  <si>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</si>
  <si>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</si>
  <si>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</si>
  <si>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</si>
  <si>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</si>
  <si>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</si>
  <si>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</si>
  <si>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</si>
  <si>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</si>
  <si>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</si>
  <si>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</si>
  <si>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</si>
  <si>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</si>
  <si>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</si>
  <si>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</si>
  <si>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</si>
  <si>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</si>
  <si>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</si>
  <si>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</si>
  <si>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</si>
  <si>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</si>
  <si>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</si>
  <si>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</si>
  <si>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</si>
  <si>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</si>
  <si>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</si>
  <si>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</si>
  <si>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</si>
  <si>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</si>
  <si>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</si>
  <si>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</si>
  <si>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</si>
  <si>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</si>
  <si>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</si>
  <si>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</si>
  <si>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</si>
  <si>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</si>
  <si>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</si>
  <si>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</si>
  <si>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</si>
  <si>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</si>
  <si>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</si>
  <si>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</si>
  <si>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</si>
  <si>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</si>
  <si>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</si>
  <si>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</si>
  <si>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</si>
  <si>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</si>
  <si>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</si>
  <si>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</si>
  <si>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</si>
  <si>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</si>
  <si>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</si>
  <si>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</si>
  <si>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</si>
  <si>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</si>
  <si>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</si>
  <si>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</si>
  <si>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</si>
  <si>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</si>
  <si>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</si>
  <si>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</si>
  <si>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</si>
  <si>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</si>
  <si>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</si>
  <si>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</si>
  <si>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</si>
  <si>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</si>
  <si>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</si>
  <si>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</si>
  <si>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</si>
  <si>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</si>
  <si>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</si>
  <si>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</si>
  <si>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</si>
  <si>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</si>
  <si>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</si>
  <si>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</si>
  <si>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</si>
  <si>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</si>
  <si>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</si>
  <si>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</si>
  <si>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</si>
  <si>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</si>
  <si>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</si>
  <si>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</si>
  <si>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</si>
  <si>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</si>
  <si>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</si>
  <si>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</si>
  <si>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</si>
  <si>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</si>
  <si>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</si>
  <si>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</si>
  <si>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</si>
  <si>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</si>
  <si>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</si>
  <si>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</si>
  <si>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</si>
  <si>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</si>
  <si>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</si>
  <si>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</si>
  <si>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</si>
  <si>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</si>
  <si>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</si>
  <si>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</si>
  <si>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</si>
  <si>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</si>
  <si>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</si>
  <si>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</si>
  <si>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</si>
  <si>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</si>
  <si>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</si>
  <si>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</si>
  <si>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</si>
  <si>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</si>
  <si>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</si>
  <si>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</si>
  <si>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</si>
  <si>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</si>
  <si>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</si>
  <si>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</si>
  <si>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</si>
  <si>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</si>
  <si>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</si>
  <si>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</si>
  <si>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</si>
  <si>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</si>
  <si>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</si>
  <si>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</si>
  <si>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</si>
  <si>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</si>
  <si>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</si>
  <si>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</si>
  <si>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</si>
  <si>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</si>
  <si>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</si>
  <si>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</si>
  <si>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</si>
  <si>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</si>
  <si>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</si>
  <si>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</si>
  <si>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</si>
  <si>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</si>
  <si>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</si>
  <si>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</si>
  <si>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</si>
  <si>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</si>
  <si>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</si>
  <si>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</si>
  <si>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</si>
  <si>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</si>
  <si>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</si>
  <si>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</si>
  <si>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</si>
  <si>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</si>
  <si>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</si>
  <si>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</si>
  <si>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</si>
  <si>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</si>
  <si>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</si>
  <si>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</si>
  <si>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</si>
  <si>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</si>
  <si>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</si>
  <si>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</si>
  <si>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</si>
  <si>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</si>
  <si>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</si>
  <si>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</si>
  <si>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</si>
  <si>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</si>
  <si>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</si>
  <si>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</si>
  <si>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</si>
  <si>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</si>
  <si>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</si>
  <si>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</si>
  <si>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</si>
  <si>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</si>
  <si>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</si>
  <si>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</si>
  <si>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</si>
  <si>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</si>
  <si>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</si>
  <si>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</si>
  <si>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</si>
  <si>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</si>
  <si>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</si>
  <si>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</si>
  <si>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</si>
  <si>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</si>
  <si>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</si>
  <si>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</si>
  <si>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</si>
  <si>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</si>
  <si>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</si>
  <si>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</si>
  <si>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</si>
  <si>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</si>
  <si>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</si>
  <si>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</si>
  <si>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</si>
  <si>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</si>
  <si>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</si>
  <si>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</si>
  <si>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</si>
  <si>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</si>
  <si>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</si>
  <si>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</si>
  <si>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</si>
  <si>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</si>
  <si>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</si>
  <si>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</si>
  <si>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</si>
  <si>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</si>
  <si>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</si>
  <si>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</si>
  <si>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</si>
  <si>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</si>
  <si>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</si>
  <si>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</si>
  <si>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</si>
  <si>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</si>
  <si>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</si>
  <si>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</si>
  <si>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</si>
  <si>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</si>
  <si>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</si>
  <si>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</si>
  <si>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</si>
  <si>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</si>
  <si>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</si>
  <si>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</si>
  <si>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</si>
  <si>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</si>
  <si>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</si>
  <si>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</si>
  <si>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</si>
  <si>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</si>
  <si>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</si>
  <si>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</si>
  <si>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</si>
  <si>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</si>
  <si>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</si>
  <si>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</si>
  <si>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</si>
  <si>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</si>
  <si>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</si>
  <si>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</si>
  <si>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</si>
  <si>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</si>
  <si>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</si>
  <si>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</si>
  <si>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</si>
  <si>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</si>
  <si>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</si>
  <si>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</si>
  <si>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</si>
  <si>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</si>
  <si>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</si>
  <si>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</si>
  <si>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</si>
  <si>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</si>
  <si>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</si>
  <si>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</si>
  <si>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</si>
  <si>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</si>
  <si>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</si>
  <si>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</si>
  <si>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</si>
  <si>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</si>
  <si>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</si>
  <si>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</si>
  <si>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</si>
  <si>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</si>
  <si>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</si>
  <si>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</si>
  <si>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</si>
  <si>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</si>
  <si>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</si>
  <si>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</si>
  <si>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</si>
  <si>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</si>
  <si>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</si>
  <si>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</si>
  <si>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</si>
  <si>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</si>
  <si>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</si>
  <si>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</si>
  <si>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</si>
  <si>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</si>
  <si>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</si>
  <si>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</si>
  <si>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</si>
  <si>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</si>
  <si>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</si>
  <si>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</si>
  <si>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</si>
  <si>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</si>
  <si>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</si>
  <si>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</si>
  <si>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</si>
  <si>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</si>
  <si>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</si>
  <si>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</si>
  <si>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</si>
  <si>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</si>
  <si>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</si>
  <si>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</si>
  <si>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</si>
  <si>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</si>
  <si>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</si>
  <si>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</si>
  <si>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</si>
  <si>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</si>
  <si>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</si>
  <si>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</si>
  <si>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</si>
  <si>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</si>
  <si>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</si>
  <si>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</si>
  <si>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</si>
  <si>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</si>
  <si>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</si>
  <si>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</si>
  <si>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</si>
  <si>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</si>
  <si>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</si>
  <si>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</si>
  <si>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</si>
  <si>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</si>
  <si>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</si>
  <si>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</si>
  <si>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</si>
  <si>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</si>
  <si>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</si>
  <si>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</si>
  <si>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</si>
  <si>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</si>
  <si>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</si>
  <si>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</si>
  <si>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</si>
  <si>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</si>
  <si>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</si>
  <si>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</si>
  <si>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</si>
  <si>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</si>
  <si>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</si>
  <si>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</si>
  <si>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</si>
  <si>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</si>
  <si>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</si>
  <si>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</si>
  <si>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</si>
  <si>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</si>
  <si>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</si>
  <si>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</si>
  <si>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</si>
  <si>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</si>
  <si>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</si>
  <si>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</si>
  <si>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</si>
  <si>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</si>
  <si>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</si>
  <si>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</si>
  <si>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</si>
  <si>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</si>
  <si>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</si>
  <si>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</si>
  <si>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</si>
  <si>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</si>
  <si>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</si>
  <si>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</si>
  <si>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</si>
  <si>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</si>
  <si>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</si>
  <si>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</si>
  <si>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</si>
  <si>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</si>
  <si>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</si>
  <si>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</si>
  <si>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</si>
  <si>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</si>
  <si>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</si>
  <si>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</si>
  <si>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</si>
  <si>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</si>
  <si>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</si>
  <si>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</si>
  <si>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</si>
  <si>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</si>
  <si>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</si>
  <si>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</si>
  <si>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</si>
  <si>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</si>
  <si>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</si>
  <si>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</si>
  <si>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</si>
  <si>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</si>
  <si>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</si>
  <si>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</si>
  <si>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</si>
  <si>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</si>
  <si>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</si>
  <si>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</si>
  <si>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</si>
  <si>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</si>
  <si>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</si>
  <si>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</si>
  <si>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</si>
  <si>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</si>
  <si>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</si>
  <si>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</si>
  <si>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</si>
  <si>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</si>
  <si>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</si>
  <si>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</si>
  <si>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</si>
  <si>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</si>
  <si>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</si>
  <si>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</si>
  <si>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</si>
  <si>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</si>
  <si>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</si>
  <si>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</si>
  <si>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</si>
  <si>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</si>
  <si>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</si>
  <si>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</si>
  <si>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</si>
  <si>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</si>
  <si>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</si>
  <si>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</si>
  <si>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</si>
  <si>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</si>
  <si>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</si>
  <si>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</si>
  <si>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</si>
  <si>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</si>
  <si>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</si>
  <si>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</si>
  <si>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</si>
  <si>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</si>
  <si>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</si>
  <si>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</si>
  <si>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</si>
  <si>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</si>
  <si>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</si>
  <si>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</si>
  <si>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</si>
  <si>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</si>
  <si>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</si>
  <si>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</si>
  <si>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</si>
  <si>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</si>
  <si>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</si>
  <si>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</si>
  <si>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</si>
  <si>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</si>
  <si>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</si>
  <si>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</si>
  <si>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</si>
  <si>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</si>
  <si>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</si>
  <si>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</si>
  <si>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</si>
  <si>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</si>
  <si>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</si>
  <si>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</si>
  <si>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</si>
  <si>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</si>
  <si>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</si>
  <si>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</si>
  <si>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</si>
  <si>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</si>
  <si>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</si>
  <si>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</si>
  <si>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</si>
  <si>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</si>
  <si>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</si>
  <si>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</si>
  <si>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</si>
  <si>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</si>
  <si>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</si>
  <si>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</si>
  <si>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</si>
  <si>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</si>
  <si>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</si>
  <si>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</si>
  <si>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</si>
  <si>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</si>
  <si>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</si>
  <si>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</si>
  <si>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</si>
  <si>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</si>
  <si>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</si>
  <si>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</si>
  <si>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</si>
  <si>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</si>
  <si>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</si>
  <si>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</si>
  <si>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</si>
  <si>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</si>
  <si>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</si>
  <si>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</si>
  <si>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</si>
  <si>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</si>
  <si>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</si>
  <si>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</si>
  <si>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</si>
  <si>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</si>
  <si>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</si>
  <si>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</si>
  <si>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</si>
  <si>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</si>
  <si>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</si>
  <si>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</si>
  <si>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</si>
  <si>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</si>
  <si>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</si>
  <si>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</si>
  <si>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</si>
  <si>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</si>
  <si>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</si>
  <si>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</si>
  <si>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</si>
  <si>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</si>
  <si>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</si>
  <si>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</si>
  <si>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</si>
  <si>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</si>
  <si>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</si>
  <si>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</si>
  <si>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</si>
  <si>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</si>
  <si>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</si>
  <si>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</si>
  <si>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</si>
  <si>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</si>
  <si>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</si>
  <si>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</si>
  <si>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</si>
  <si>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</si>
  <si>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</si>
  <si>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</si>
  <si>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</si>
  <si>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</si>
  <si>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</si>
  <si>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</si>
  <si>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</si>
  <si>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</si>
  <si>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</si>
  <si>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</si>
  <si>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</si>
  <si>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</si>
  <si>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</si>
  <si>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</si>
  <si>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</si>
  <si>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</si>
  <si>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</si>
  <si>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</si>
  <si>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</si>
  <si>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</si>
  <si>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</si>
  <si>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</si>
  <si>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</si>
  <si>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</si>
  <si>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</si>
  <si>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</si>
  <si>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</si>
  <si>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</si>
  <si>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</si>
  <si>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</si>
  <si>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</si>
  <si>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</si>
  <si>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</si>
  <si>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</si>
  <si>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</si>
  <si>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</si>
  <si>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</si>
  <si>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</si>
  <si>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</si>
  <si>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</si>
  <si>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</si>
  <si>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</si>
  <si>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</si>
  <si>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</si>
  <si>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</si>
  <si>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</si>
  <si>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</si>
  <si>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</si>
  <si>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</si>
  <si>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</si>
  <si>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</si>
  <si>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</si>
  <si>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</si>
  <si>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</si>
  <si>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</si>
  <si>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</si>
  <si>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</si>
  <si>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</si>
  <si>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</si>
  <si>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</si>
  <si>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</si>
  <si>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</si>
  <si>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</si>
  <si>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</si>
  <si>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</si>
  <si>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</si>
  <si>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</si>
  <si>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</si>
  <si>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</si>
  <si>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</si>
  <si>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</si>
  <si>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</si>
  <si>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</si>
  <si>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</si>
  <si>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</si>
  <si>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</si>
  <si>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</si>
  <si>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</si>
  <si>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</si>
  <si>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</si>
  <si>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</si>
  <si>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</si>
  <si>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</si>
  <si>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</si>
  <si>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</si>
  <si>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</si>
  <si>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</si>
  <si>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</si>
  <si>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</si>
  <si>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</si>
  <si>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</si>
  <si>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</si>
  <si>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</si>
  <si>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</si>
  <si>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</si>
  <si>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</si>
  <si>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</si>
  <si>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</si>
  <si>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</si>
  <si>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</si>
  <si>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</si>
  <si>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</si>
  <si>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</si>
  <si>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</si>
  <si>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</si>
  <si>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</si>
  <si>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</si>
  <si>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</si>
  <si>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</si>
  <si>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</si>
  <si>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</si>
  <si>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</si>
  <si>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</si>
  <si>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</si>
  <si>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</si>
  <si>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</si>
  <si>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</si>
  <si>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</si>
  <si>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</si>
  <si>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</si>
  <si>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</si>
  <si>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</si>
  <si>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</si>
  <si>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</si>
  <si>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</si>
  <si>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</si>
  <si>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</si>
  <si>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</si>
  <si>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</si>
  <si>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</si>
  <si>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</si>
  <si>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</si>
  <si>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</si>
  <si>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</si>
  <si>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</si>
  <si>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</si>
  <si>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</si>
  <si>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</si>
  <si>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</si>
  <si>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</si>
  <si>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</si>
  <si>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</si>
  <si>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</si>
  <si>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</si>
  <si>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</si>
  <si>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</si>
  <si>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</si>
  <si>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</si>
  <si>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</si>
  <si>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</si>
  <si>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</si>
  <si>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</si>
  <si>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</si>
  <si>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</si>
  <si>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</si>
  <si>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</si>
  <si>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</si>
  <si>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</si>
  <si>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</si>
  <si>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</si>
  <si>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</si>
  <si>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</si>
  <si>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</si>
  <si>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</si>
  <si>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</si>
  <si>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</si>
  <si>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</si>
  <si>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</si>
  <si>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</si>
  <si>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</si>
  <si>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</si>
  <si>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</si>
  <si>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</si>
  <si>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</si>
  <si>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</si>
  <si>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</si>
  <si>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</si>
  <si>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</si>
  <si>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</si>
  <si>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</si>
  <si>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</si>
  <si>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</si>
  <si>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</si>
  <si>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</si>
  <si>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</si>
  <si>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</si>
  <si>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</si>
  <si>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</si>
  <si>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</si>
  <si>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</si>
  <si>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</si>
  <si>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</si>
  <si>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</si>
  <si>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</si>
  <si>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</si>
  <si>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</si>
  <si>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</si>
  <si>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</si>
  <si>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</si>
  <si>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</si>
  <si>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</si>
  <si>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</si>
  <si>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</si>
  <si>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</si>
  <si>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</si>
  <si>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</si>
  <si>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</si>
  <si>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</si>
  <si>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</si>
  <si>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</si>
  <si>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</si>
  <si>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</si>
  <si>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</si>
  <si>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</si>
  <si>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</si>
  <si>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</si>
  <si>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</si>
  <si>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</si>
  <si>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</si>
  <si>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</si>
  <si>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</si>
  <si>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</si>
  <si>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</si>
  <si>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</si>
  <si>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</si>
  <si>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</si>
  <si>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</si>
  <si>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</si>
  <si>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</si>
  <si>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</si>
  <si>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</si>
  <si>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</si>
  <si>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</si>
  <si>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</si>
  <si>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</si>
  <si>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</si>
  <si>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</si>
  <si>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</si>
  <si>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</si>
  <si>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</si>
  <si>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</si>
  <si>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</si>
  <si>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</si>
  <si>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</si>
  <si>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</si>
  <si>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</si>
  <si>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</si>
  <si>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</si>
  <si>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</si>
  <si>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</si>
  <si>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</si>
  <si>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</si>
  <si>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</si>
  <si>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</si>
  <si>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</si>
  <si>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</si>
  <si>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</si>
  <si>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</si>
  <si>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</si>
  <si>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</si>
  <si>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</si>
  <si>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</si>
  <si>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</si>
  <si>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</si>
  <si>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</si>
  <si>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</si>
  <si>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</si>
  <si>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</si>
  <si>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</si>
  <si>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</si>
  <si>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</si>
  <si>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</si>
  <si>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</si>
  <si>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</si>
  <si>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</si>
  <si>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</si>
  <si>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</si>
  <si>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</si>
  <si>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</si>
  <si>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</si>
  <si>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</si>
  <si>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</si>
  <si>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</si>
  <si>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</si>
  <si>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</si>
  <si>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</si>
  <si>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</si>
  <si>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</si>
  <si>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</si>
  <si>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</si>
  <si>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</si>
  <si>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</si>
  <si>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</si>
  <si>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</si>
  <si>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</si>
  <si>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</si>
  <si>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</si>
  <si>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</si>
  <si>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</si>
  <si>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</si>
  <si>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</si>
  <si>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</si>
  <si>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</si>
  <si>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</si>
  <si>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</si>
  <si>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</si>
  <si>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</si>
  <si>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</si>
  <si>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</si>
  <si>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</si>
  <si>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</si>
  <si>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</si>
  <si>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</si>
  <si>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</si>
  <si>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</si>
  <si>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</si>
  <si>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</si>
  <si>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</si>
  <si>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</si>
  <si>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</si>
  <si>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</si>
  <si>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</si>
  <si>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</si>
  <si>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</si>
  <si>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</si>
  <si>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</si>
  <si>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</si>
  <si>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</si>
  <si>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</si>
  <si>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</si>
  <si>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</si>
  <si>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</si>
  <si>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</si>
  <si>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</si>
  <si>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</si>
  <si>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</si>
  <si>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</si>
  <si>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</si>
  <si>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</si>
  <si>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</si>
  <si>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</si>
  <si>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</si>
  <si>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</si>
  <si>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</si>
  <si>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</si>
  <si>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</si>
  <si>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</si>
  <si>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</si>
  <si>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</si>
  <si>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</si>
  <si>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</si>
  <si>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</si>
  <si>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</si>
  <si>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</si>
  <si>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</si>
  <si>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</si>
  <si>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</si>
  <si>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</si>
  <si>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</si>
  <si>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</si>
  <si>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</si>
  <si>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</si>
  <si>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</si>
  <si>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</si>
  <si>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</si>
  <si>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</si>
  <si>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</si>
  <si>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</si>
  <si>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</si>
  <si>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</si>
  <si>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</si>
  <si>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</si>
  <si>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</si>
  <si>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</si>
  <si>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</si>
  <si>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</si>
  <si>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</si>
  <si>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</si>
  <si>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</si>
  <si>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</si>
  <si>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</si>
  <si>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</si>
  <si>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</si>
  <si>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</si>
  <si>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</si>
  <si>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</si>
  <si>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</si>
  <si>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</si>
  <si>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</si>
  <si>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</si>
  <si>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</si>
  <si>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</si>
  <si>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</si>
  <si>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</si>
  <si>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</si>
  <si>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</si>
  <si>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</si>
  <si>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</si>
  <si>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</si>
  <si>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</si>
  <si>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</si>
  <si>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</si>
  <si>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</si>
  <si>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</si>
  <si>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</si>
  <si>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</si>
  <si>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</si>
  <si>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</si>
  <si>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</si>
  <si>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</si>
  <si>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</si>
  <si>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</si>
  <si>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</si>
  <si>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</si>
  <si>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</si>
  <si>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</si>
  <si>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</si>
  <si>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</si>
  <si>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</si>
  <si>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</si>
  <si>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</si>
  <si>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</si>
  <si>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</si>
  <si>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</si>
  <si>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</si>
  <si>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</si>
  <si>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</si>
  <si>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</si>
  <si>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</si>
  <si>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</si>
  <si>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</si>
  <si>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</si>
  <si>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</si>
  <si>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</si>
  <si>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</si>
  <si>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</si>
  <si>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</si>
  <si>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</si>
  <si>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</si>
  <si>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</si>
  <si>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</si>
  <si>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</si>
  <si>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</si>
  <si>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</si>
  <si>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</si>
  <si>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</si>
  <si>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</si>
  <si>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</si>
  <si>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</si>
  <si>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</si>
  <si>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</si>
  <si>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</si>
  <si>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</si>
  <si>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</si>
  <si>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</si>
  <si>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</si>
  <si>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</si>
  <si>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</si>
  <si>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</si>
  <si>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</si>
  <si>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</si>
  <si>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</si>
  <si>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</si>
  <si>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</si>
  <si>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</si>
  <si>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</si>
  <si>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</si>
  <si>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</si>
  <si>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</si>
  <si>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</si>
  <si>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</si>
  <si>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</si>
  <si>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</si>
  <si>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</si>
  <si>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</si>
  <si>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</si>
  <si>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</si>
  <si>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</si>
  <si>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</si>
  <si>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</si>
  <si>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</si>
  <si>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</si>
  <si>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</si>
  <si>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</si>
  <si>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</si>
  <si>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</si>
  <si>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</si>
  <si>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</si>
  <si>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</si>
  <si>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</si>
  <si>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</si>
  <si>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</si>
  <si>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</si>
  <si>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</si>
  <si>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</si>
  <si>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</si>
  <si>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</si>
  <si>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</si>
  <si>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</si>
  <si>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</si>
  <si>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</si>
  <si>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</si>
  <si>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</si>
  <si>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</si>
  <si>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</si>
  <si>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</si>
  <si>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</si>
  <si>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</si>
  <si>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</si>
  <si>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</si>
  <si>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</si>
  <si>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</si>
  <si>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</si>
  <si>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</si>
  <si>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</si>
  <si>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</si>
  <si>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</si>
  <si>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</si>
  <si>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</si>
  <si>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</si>
  <si>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</si>
  <si>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</si>
  <si>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</si>
  <si>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</si>
  <si>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</si>
  <si>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</si>
  <si>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</si>
  <si>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</si>
  <si>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</si>
  <si>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</si>
  <si>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</si>
  <si>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</si>
  <si>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</si>
  <si>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</si>
  <si>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</si>
  <si>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</si>
  <si>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</si>
  <si>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</si>
  <si>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</si>
  <si>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</si>
  <si>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</si>
  <si>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</si>
  <si>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</si>
  <si>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</si>
  <si>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</si>
  <si>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</si>
  <si>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</si>
  <si>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</si>
  <si>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</si>
  <si>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</si>
  <si>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</si>
  <si>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</si>
  <si>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</si>
  <si>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</si>
  <si>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</si>
  <si>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</si>
  <si>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</si>
  <si>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</si>
  <si>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</si>
  <si>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</si>
  <si>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</si>
  <si>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</si>
  <si>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</si>
  <si>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</si>
  <si>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</si>
  <si>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</si>
  <si>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</si>
  <si>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</si>
  <si>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</si>
  <si>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</si>
  <si>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</si>
  <si>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</si>
  <si>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</si>
  <si>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</si>
  <si>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</si>
  <si>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</si>
  <si>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</si>
  <si>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</si>
  <si>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</si>
  <si>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</si>
  <si>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</si>
  <si>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</si>
  <si>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</si>
  <si>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</si>
  <si>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</si>
  <si>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</si>
  <si>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</si>
  <si>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</si>
  <si>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</si>
  <si>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</si>
  <si>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</si>
  <si>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</si>
  <si>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</si>
  <si>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</si>
  <si>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</si>
  <si>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</si>
  <si>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</si>
  <si>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</si>
  <si>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</si>
  <si>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</si>
  <si>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</si>
  <si>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</si>
  <si>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</si>
  <si>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</si>
  <si>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</si>
  <si>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</si>
  <si>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</si>
  <si>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</si>
  <si>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</si>
  <si>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</si>
  <si>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</si>
  <si>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</si>
  <si>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</si>
  <si>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</si>
  <si>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</si>
  <si>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</si>
  <si>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</si>
  <si>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</si>
  <si>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</si>
  <si>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</si>
  <si>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</si>
  <si>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</si>
  <si>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</si>
  <si>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</si>
  <si>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</si>
  <si>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</si>
  <si>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</si>
  <si>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</si>
  <si>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</si>
  <si>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</si>
  <si>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</si>
  <si>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</si>
  <si>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</si>
  <si>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</si>
  <si>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</si>
  <si>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</si>
  <si>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</si>
  <si>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</si>
  <si>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</si>
  <si>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</si>
  <si>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</si>
  <si>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</si>
  <si>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</si>
  <si>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</si>
  <si>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</si>
  <si>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</si>
  <si>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</si>
  <si>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</si>
  <si>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</si>
  <si>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</si>
  <si>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</si>
  <si>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</si>
  <si>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</si>
  <si>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</si>
  <si>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</si>
  <si>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</si>
  <si>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</si>
  <si>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</si>
  <si>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</si>
  <si>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</si>
  <si>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</si>
  <si>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</si>
  <si>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</si>
  <si>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</si>
  <si>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</si>
  <si>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</si>
  <si>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</si>
  <si>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</si>
  <si>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</si>
  <si>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</si>
  <si>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</si>
  <si>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</si>
  <si>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</si>
  <si>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</si>
  <si>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</si>
  <si>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</si>
  <si>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</si>
  <si>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</si>
  <si>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</si>
  <si>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</si>
  <si>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</si>
  <si>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</si>
  <si>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</si>
  <si>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</si>
  <si>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</si>
  <si>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</si>
  <si>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</si>
  <si>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</si>
  <si>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</si>
  <si>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</si>
  <si>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</si>
  <si>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</si>
  <si>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</si>
  <si>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</si>
  <si>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</si>
  <si>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</si>
  <si>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</si>
  <si>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</si>
  <si>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</si>
  <si>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</si>
  <si>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</si>
  <si>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</si>
  <si>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</si>
  <si>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</si>
  <si>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</si>
  <si>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</si>
  <si>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</si>
  <si>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</si>
  <si>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</si>
  <si>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</si>
  <si>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</si>
  <si>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</si>
  <si>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</si>
  <si>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</si>
  <si>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</si>
  <si>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</si>
  <si>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</si>
  <si>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</si>
  <si>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</si>
  <si>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</si>
  <si>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</si>
  <si>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</si>
  <si>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</si>
  <si>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</si>
  <si>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</si>
  <si>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</si>
  <si>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</si>
  <si>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</si>
  <si>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</si>
  <si>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</si>
  <si>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</si>
  <si>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</si>
  <si>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</si>
  <si>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</si>
  <si>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</si>
  <si>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</si>
  <si>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</si>
  <si>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</si>
  <si>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</si>
  <si>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</si>
  <si>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</si>
  <si>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</si>
  <si>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</si>
  <si>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</si>
  <si>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</si>
  <si>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</si>
  <si>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</si>
  <si>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</si>
  <si>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</si>
  <si>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</si>
  <si>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</si>
  <si>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</si>
  <si>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</si>
  <si>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</si>
  <si>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</si>
  <si>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</si>
  <si>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</si>
  <si>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</si>
  <si>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</si>
  <si>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</si>
  <si>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</si>
  <si>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</si>
  <si>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</si>
  <si>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</si>
  <si>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</si>
  <si>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</si>
  <si>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</si>
  <si>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</si>
  <si>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</si>
  <si>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</si>
  <si>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</si>
  <si>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</si>
  <si>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</si>
  <si>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</si>
  <si>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</si>
  <si>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</si>
  <si>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</si>
  <si>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</si>
  <si>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</si>
  <si>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</si>
  <si>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</si>
  <si>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</si>
  <si>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</si>
  <si>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</si>
  <si>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</si>
  <si>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</si>
  <si>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</si>
  <si>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</si>
  <si>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</si>
  <si>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</si>
  <si>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</si>
  <si>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</si>
  <si>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</si>
  <si>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</si>
  <si>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</si>
  <si>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</si>
  <si>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</si>
  <si>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</si>
  <si>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</si>
  <si>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</si>
  <si>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</si>
  <si>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</si>
  <si>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</si>
  <si>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</si>
  <si>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</si>
  <si>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</si>
  <si>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</si>
  <si>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</si>
  <si>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</si>
  <si>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</si>
  <si>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</si>
  <si>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</si>
  <si>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</si>
  <si>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</si>
  <si>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</si>
  <si>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</si>
  <si>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</si>
  <si>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</si>
  <si>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</si>
  <si>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</si>
  <si>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</si>
  <si>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</si>
  <si>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</si>
  <si>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</si>
  <si>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</si>
  <si>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</si>
  <si>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</si>
  <si>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</si>
  <si>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</si>
  <si>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</si>
  <si>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</si>
  <si>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</si>
  <si>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</si>
  <si>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</si>
  <si>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</si>
  <si>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</si>
  <si>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</si>
  <si>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</si>
  <si>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</si>
  <si>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</si>
  <si>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</si>
  <si>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</si>
  <si>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</si>
  <si>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</si>
  <si>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</si>
  <si>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</si>
  <si>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</si>
  <si>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</si>
  <si>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</si>
  <si>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</si>
  <si>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</si>
  <si>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</si>
  <si>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</si>
  <si>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</si>
  <si>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</si>
  <si>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</si>
  <si>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</si>
  <si>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</si>
  <si>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</si>
  <si>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</si>
  <si>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</si>
  <si>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</si>
  <si>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</si>
  <si>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</si>
  <si>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</si>
  <si>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</si>
  <si>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</si>
  <si>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</si>
  <si>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</si>
  <si>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</si>
  <si>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</si>
  <si>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</si>
  <si>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</si>
  <si>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</si>
  <si>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</si>
  <si>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</si>
  <si>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</si>
  <si>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</si>
  <si>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</si>
  <si>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</si>
  <si>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</si>
  <si>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</si>
  <si>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</si>
  <si>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</si>
  <si>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</si>
  <si>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</si>
  <si>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</si>
  <si>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</si>
  <si>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</si>
  <si>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</si>
  <si>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</si>
  <si>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</si>
  <si>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</si>
  <si>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</si>
  <si>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</si>
  <si>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</si>
  <si>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</si>
  <si>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</si>
  <si>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</si>
  <si>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</si>
  <si>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</si>
  <si>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</si>
  <si>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</si>
  <si>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</si>
  <si>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</si>
  <si>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</si>
  <si>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</si>
  <si>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</si>
  <si>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</si>
  <si>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</si>
  <si>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</si>
  <si>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</si>
  <si>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</si>
  <si>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</si>
  <si>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</si>
  <si>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</si>
  <si>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</si>
  <si>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</si>
  <si>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</si>
  <si>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</si>
  <si>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</si>
  <si>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</si>
  <si>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</si>
  <si>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</si>
  <si>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</si>
  <si>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</si>
  <si>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</si>
  <si>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</si>
  <si>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</si>
  <si>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</si>
  <si>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</si>
  <si>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</si>
  <si>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</si>
  <si>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</si>
  <si>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</si>
  <si>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</si>
  <si>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</si>
  <si>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</si>
  <si>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</si>
  <si>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</si>
  <si>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</si>
  <si>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</si>
  <si>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</si>
  <si>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</si>
  <si>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</si>
  <si>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</si>
  <si>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</si>
  <si>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</si>
  <si>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</si>
  <si>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</si>
  <si>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</si>
  <si>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</si>
  <si>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</si>
  <si>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</si>
  <si>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</si>
  <si>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</si>
  <si>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</si>
  <si>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</si>
  <si>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</si>
  <si>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</si>
  <si>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</si>
  <si>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</si>
  <si>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</si>
  <si>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</si>
  <si>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</si>
  <si>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</si>
  <si>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</si>
  <si>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</si>
  <si>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</si>
  <si>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</si>
  <si>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</si>
  <si>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</si>
  <si>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</si>
  <si>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</si>
  <si>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</si>
  <si>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</si>
  <si>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</si>
  <si>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</si>
  <si>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</si>
  <si>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</si>
  <si>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</si>
  <si>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</si>
  <si>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</si>
  <si>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</si>
  <si>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</si>
  <si>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</si>
  <si>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</si>
  <si>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</si>
  <si>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</si>
  <si>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</si>
  <si>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</si>
  <si>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</si>
  <si>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</si>
  <si>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</si>
  <si>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</si>
  <si>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</si>
  <si>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</si>
  <si>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</si>
  <si>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</si>
  <si>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</si>
  <si>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</si>
  <si>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</si>
  <si>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</si>
  <si>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</si>
  <si>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</si>
  <si>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</si>
  <si>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</si>
  <si>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</si>
  <si>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</si>
  <si>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</si>
  <si>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</si>
  <si>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</si>
  <si>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</si>
  <si>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</si>
  <si>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</si>
  <si>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</si>
  <si>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</si>
  <si>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</si>
  <si>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</si>
  <si>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</si>
  <si>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</si>
  <si>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</si>
  <si>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</si>
  <si>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</si>
  <si>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</si>
  <si>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</si>
  <si>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</si>
  <si>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</si>
  <si>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</si>
  <si>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</si>
  <si>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</si>
  <si>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</si>
  <si>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</si>
  <si>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</si>
  <si>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</si>
  <si>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</si>
  <si>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</si>
  <si>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</si>
  <si>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</si>
  <si>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</si>
  <si>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</si>
  <si>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</si>
  <si>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</si>
  <si>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</si>
  <si>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</si>
  <si>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</si>
  <si>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</si>
  <si>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</si>
  <si>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</si>
  <si>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</si>
  <si>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</si>
  <si>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</si>
  <si>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</si>
  <si>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</si>
  <si>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</si>
  <si>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</si>
  <si>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</si>
  <si>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</si>
  <si>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</si>
  <si>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</si>
  <si>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</si>
  <si>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</si>
  <si>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</si>
  <si>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</si>
  <si>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</si>
  <si>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</si>
  <si>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</si>
  <si>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</si>
  <si>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</si>
  <si>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</si>
  <si>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</si>
  <si>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</si>
  <si>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</si>
  <si>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</si>
  <si>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</si>
  <si>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</si>
  <si>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</si>
  <si>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</si>
  <si>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</si>
  <si>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</si>
  <si>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</si>
  <si>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</si>
  <si>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</si>
  <si>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</si>
  <si>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</si>
  <si>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</si>
  <si>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</si>
  <si>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</si>
  <si>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</si>
  <si>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</si>
  <si>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</si>
  <si>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</si>
  <si>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</si>
  <si>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</si>
  <si>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</si>
  <si>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</si>
  <si>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</si>
  <si>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</si>
  <si>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</si>
  <si>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</si>
  <si>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</si>
  <si>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</si>
  <si>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</si>
  <si>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</si>
  <si>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</si>
  <si>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</si>
  <si>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</si>
  <si>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</si>
  <si>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</si>
  <si>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</si>
  <si>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</si>
  <si>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</si>
  <si>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</si>
  <si>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</si>
  <si>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</si>
  <si>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</si>
  <si>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</si>
  <si>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</si>
  <si>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</si>
  <si>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</si>
  <si>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</si>
  <si>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</si>
  <si>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</si>
  <si>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</si>
  <si>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</si>
  <si>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</si>
  <si>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</si>
  <si>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</si>
  <si>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</si>
  <si>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</si>
  <si>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</si>
  <si>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</si>
  <si>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</si>
  <si>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</si>
  <si>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</si>
  <si>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</si>
  <si>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</si>
  <si>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</si>
  <si>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</si>
  <si>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</si>
  <si>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</si>
  <si>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</si>
  <si>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</si>
  <si>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</si>
  <si>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</si>
  <si>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</si>
  <si>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</si>
  <si>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</si>
  <si>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</si>
  <si>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</si>
  <si>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</si>
  <si>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</si>
  <si>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</si>
  <si>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</si>
  <si>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</si>
  <si>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</si>
  <si>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</si>
  <si>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</si>
  <si>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</si>
  <si>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</si>
  <si>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</si>
  <si>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</si>
  <si>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</si>
  <si>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</si>
  <si>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</si>
  <si>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</si>
  <si>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</si>
  <si>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</si>
  <si>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</si>
  <si>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</si>
  <si>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</si>
  <si>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</si>
  <si>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</si>
  <si>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</si>
  <si>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</si>
  <si>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</si>
  <si>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</si>
  <si>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</si>
  <si>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</si>
  <si>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</si>
  <si>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</si>
  <si>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</si>
  <si>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</si>
  <si>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</si>
  <si>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</si>
  <si>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</si>
  <si>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</si>
  <si>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</si>
  <si>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</si>
  <si>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</si>
  <si>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</si>
  <si>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</si>
  <si>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</si>
  <si>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</si>
  <si>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</si>
  <si>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</si>
  <si>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</si>
  <si>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</si>
  <si>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</si>
  <si>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</si>
  <si>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</si>
  <si>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</si>
  <si>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</si>
  <si>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</si>
  <si>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</si>
  <si>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</si>
  <si>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</si>
  <si>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</si>
  <si>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</si>
  <si>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</si>
  <si>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</si>
  <si>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</si>
  <si>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</si>
  <si>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</si>
  <si>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</si>
  <si>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</si>
  <si>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</si>
  <si>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</si>
  <si>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</si>
  <si>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</si>
  <si>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</si>
  <si>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</si>
  <si>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</si>
  <si>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</si>
  <si>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</si>
  <si>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</si>
  <si>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</si>
  <si>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</si>
  <si>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</si>
  <si>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</si>
  <si>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</si>
  <si>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</si>
  <si>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</si>
  <si>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</si>
  <si>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</si>
  <si>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</si>
  <si>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</si>
  <si>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</si>
  <si>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</si>
  <si>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</si>
  <si>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</si>
  <si>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</si>
  <si>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</si>
  <si>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</si>
  <si>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</si>
  <si>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</si>
  <si>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</si>
  <si>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</si>
  <si>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</si>
  <si>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</si>
  <si>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</si>
  <si>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</si>
  <si>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</si>
  <si>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</si>
  <si>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</si>
  <si>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</si>
  <si>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</si>
  <si>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</si>
  <si>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</si>
  <si>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</si>
  <si>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</si>
  <si>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</si>
  <si>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</si>
  <si>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</si>
  <si>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</si>
  <si>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</si>
  <si>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</si>
  <si>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</si>
  <si>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</si>
  <si>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</si>
  <si>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</si>
  <si>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</si>
  <si>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</si>
  <si>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</si>
  <si>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</si>
  <si>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</si>
  <si>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</si>
  <si>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</si>
  <si>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</si>
  <si>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</si>
  <si>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</si>
  <si>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</si>
  <si>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</si>
  <si>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</si>
  <si>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</si>
  <si>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</si>
  <si>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</si>
  <si>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</si>
  <si>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</si>
  <si>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</si>
  <si>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</si>
  <si>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</si>
  <si>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</si>
  <si>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</si>
  <si>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</si>
  <si>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</si>
  <si>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</si>
  <si>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</si>
  <si>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</si>
  <si>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</si>
  <si>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</si>
  <si>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</si>
  <si>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</si>
  <si>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</si>
  <si>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</si>
  <si>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</si>
  <si>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</si>
  <si>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</si>
  <si>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</si>
  <si>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</si>
  <si>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</si>
  <si>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</si>
  <si>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</si>
  <si>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</si>
  <si>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</si>
  <si>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</si>
  <si>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</si>
  <si>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</si>
  <si>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</si>
  <si>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</si>
  <si>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</si>
  <si>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</si>
  <si>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</si>
  <si>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</si>
  <si>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</si>
  <si>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</si>
  <si>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</si>
  <si>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</si>
  <si>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</si>
  <si>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</si>
  <si>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</si>
  <si>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</si>
  <si>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</si>
  <si>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</si>
  <si>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</si>
  <si>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</si>
  <si>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</si>
  <si>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</si>
  <si>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</si>
  <si>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</si>
  <si>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</si>
  <si>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</si>
  <si>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</si>
  <si>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</si>
  <si>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</si>
  <si>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</si>
  <si>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</si>
  <si>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</si>
  <si>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</si>
  <si>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</si>
  <si>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</si>
  <si>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</si>
  <si>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</si>
  <si>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</si>
  <si>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</si>
  <si>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</si>
  <si>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</si>
  <si>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</si>
  <si>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</si>
  <si>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</si>
  <si>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</si>
  <si>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</si>
  <si>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</si>
  <si>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</si>
  <si>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</si>
  <si>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</si>
  <si>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</si>
  <si>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</si>
  <si>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</si>
  <si>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</si>
  <si>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</si>
  <si>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</si>
  <si>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</si>
  <si>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</si>
  <si>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</si>
  <si>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</si>
  <si>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</si>
  <si>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</si>
  <si>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</si>
  <si>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</si>
  <si>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</si>
  <si>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</si>
  <si>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</si>
  <si>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</si>
  <si>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</si>
  <si>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</si>
  <si>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</si>
  <si>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</si>
  <si>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</si>
  <si>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</si>
  <si>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</si>
  <si>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</si>
  <si>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</si>
  <si>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</si>
  <si>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</si>
  <si>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</si>
  <si>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</si>
  <si>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</si>
  <si>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</si>
  <si>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</si>
  <si>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</si>
  <si>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</si>
  <si>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</si>
  <si>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</si>
  <si>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</si>
  <si>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</si>
  <si>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</si>
  <si>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</si>
  <si>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</si>
  <si>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</si>
  <si>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</si>
  <si>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</si>
  <si>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</si>
  <si>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</si>
  <si>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</si>
  <si>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</si>
  <si>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</si>
  <si>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</si>
  <si>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</si>
  <si>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</si>
  <si>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</si>
  <si>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</si>
  <si>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</si>
  <si>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</si>
  <si>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</si>
  <si>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</si>
  <si>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</si>
  <si>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</si>
  <si>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</si>
  <si>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</si>
  <si>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</si>
  <si>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</si>
  <si>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</si>
  <si>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</si>
  <si>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</si>
  <si>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</si>
  <si>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</si>
  <si>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</si>
  <si>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</si>
  <si>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</si>
  <si>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</si>
  <si>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</si>
  <si>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</si>
  <si>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</si>
  <si>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</si>
  <si>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</si>
  <si>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</si>
  <si>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</si>
  <si>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</si>
  <si>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</si>
  <si>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</si>
  <si>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</si>
  <si>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</si>
  <si>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</si>
  <si>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</si>
  <si>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</si>
  <si>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</si>
  <si>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</si>
  <si>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</si>
  <si>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</si>
  <si>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</si>
  <si>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</si>
  <si>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</si>
  <si>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</si>
  <si>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</si>
  <si>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</si>
  <si>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</si>
  <si>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</si>
  <si>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</si>
  <si>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</si>
  <si>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</si>
  <si>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</si>
  <si>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</si>
  <si>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</si>
  <si>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</si>
  <si>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</si>
  <si>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</si>
  <si>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</si>
  <si>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</si>
  <si>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</si>
  <si>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</si>
  <si>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</si>
  <si>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</si>
  <si>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</si>
  <si>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</si>
  <si>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</si>
  <si>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</si>
  <si>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</si>
  <si>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</si>
  <si>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</si>
  <si>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</si>
  <si>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</si>
  <si>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</si>
  <si>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</si>
  <si>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</si>
  <si>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</si>
  <si>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</si>
  <si>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</si>
  <si>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</si>
  <si>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</si>
  <si>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</si>
  <si>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</si>
  <si>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</si>
  <si>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</si>
  <si>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</si>
  <si>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</si>
  <si>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</si>
  <si>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</si>
  <si>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</si>
  <si>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</si>
  <si>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</si>
  <si>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</si>
  <si>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</si>
  <si>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</si>
  <si>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</si>
  <si>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</si>
  <si>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</si>
  <si>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</si>
  <si>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</si>
  <si>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</si>
  <si>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</si>
  <si>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</si>
  <si>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</si>
  <si>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</si>
  <si>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</si>
  <si>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</si>
  <si>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</si>
  <si>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</si>
  <si>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</si>
  <si>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</si>
  <si>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</si>
  <si>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</si>
  <si>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</si>
  <si>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</si>
  <si>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</si>
  <si>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</si>
  <si>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</si>
  <si>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</si>
  <si>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</si>
  <si>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</si>
  <si>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</si>
  <si>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</si>
  <si>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</si>
  <si>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</si>
  <si>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</si>
  <si>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</si>
  <si>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</si>
  <si>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</si>
  <si>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</si>
  <si>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</si>
  <si>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</si>
  <si>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</si>
  <si>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</si>
  <si>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</si>
  <si>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</si>
  <si>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</si>
  <si>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</si>
  <si>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</si>
  <si>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</si>
  <si>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</si>
  <si>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</si>
  <si>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</si>
  <si>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</si>
  <si>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</si>
  <si>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</si>
  <si>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</si>
  <si>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</si>
  <si>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</si>
  <si>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</si>
  <si>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</si>
  <si>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</si>
  <si>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</si>
  <si>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</si>
  <si>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</si>
  <si>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</si>
  <si>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</si>
  <si>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</si>
  <si>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</si>
  <si>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</si>
  <si>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</si>
  <si>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</si>
  <si>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</si>
  <si>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</si>
  <si>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</si>
  <si>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</si>
  <si>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</si>
  <si>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</si>
  <si>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</si>
  <si>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</si>
  <si>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</si>
  <si>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</si>
  <si>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</si>
  <si>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</si>
  <si>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</si>
  <si>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</si>
  <si>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</si>
  <si>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</si>
  <si>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</si>
  <si>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</si>
  <si>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</si>
  <si>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</si>
  <si>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</si>
  <si>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</si>
  <si>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</si>
  <si>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</si>
  <si>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</si>
  <si>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</si>
  <si>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</si>
  <si>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</si>
  <si>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</si>
  <si>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</si>
  <si>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</si>
  <si>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</si>
  <si>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</si>
  <si>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</si>
  <si>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</si>
  <si>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</si>
  <si>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</si>
  <si>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</si>
  <si>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</si>
  <si>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</si>
  <si>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</si>
  <si>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</si>
  <si>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</si>
  <si>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</si>
  <si>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</si>
  <si>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</si>
  <si>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</si>
  <si>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</si>
  <si>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</si>
  <si>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</si>
  <si>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</si>
  <si>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</si>
  <si>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</si>
  <si>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</si>
  <si>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</si>
  <si>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</si>
  <si>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</si>
  <si>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</si>
  <si>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</si>
  <si>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</si>
  <si>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</si>
  <si>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</si>
  <si>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</si>
  <si>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</si>
  <si>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</si>
  <si>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</si>
  <si>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</si>
  <si>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</si>
  <si>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</si>
  <si>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</si>
  <si>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</si>
  <si>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</si>
  <si>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</si>
  <si>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</si>
  <si>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</si>
  <si>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</si>
  <si>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</si>
  <si>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</si>
  <si>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</si>
  <si>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</si>
  <si>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</si>
  <si>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</si>
  <si>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</si>
  <si>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</si>
  <si>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</si>
  <si>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</si>
  <si>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</si>
  <si>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</si>
  <si>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</si>
  <si>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</si>
  <si>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</si>
  <si>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</si>
  <si>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</si>
  <si>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</si>
  <si>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</si>
  <si>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</si>
  <si>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</si>
  <si>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</si>
  <si>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</si>
  <si>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</si>
  <si>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</si>
  <si>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</si>
  <si>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</si>
  <si>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</si>
  <si>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</si>
  <si>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</si>
  <si>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</si>
  <si>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</si>
  <si>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</si>
  <si>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</si>
  <si>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</si>
  <si>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</si>
  <si>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</si>
  <si>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</si>
  <si>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</si>
  <si>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</si>
  <si>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</si>
  <si>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</si>
  <si>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</si>
  <si>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</si>
  <si>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</si>
  <si>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</si>
  <si>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</si>
  <si>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</si>
  <si>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</si>
  <si>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</si>
  <si>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</si>
  <si>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</si>
  <si>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</si>
  <si>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</si>
  <si>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</si>
  <si>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</si>
  <si>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</si>
  <si>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</si>
  <si>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</si>
  <si>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</si>
  <si>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</si>
  <si>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</si>
  <si>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</si>
  <si>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</si>
  <si>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</si>
  <si>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</si>
  <si>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</si>
  <si>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</si>
  <si>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</si>
  <si>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</si>
  <si>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</si>
  <si>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</si>
  <si>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</si>
  <si>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</si>
  <si>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</si>
  <si>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</si>
  <si>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</si>
  <si>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</si>
  <si>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</si>
  <si>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</si>
  <si>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</si>
  <si>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</si>
  <si>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</si>
  <si>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</si>
  <si>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</si>
  <si>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</si>
  <si>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</si>
  <si>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</si>
  <si>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</si>
  <si>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</si>
  <si>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</si>
  <si>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</si>
  <si>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</si>
  <si>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</si>
  <si>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</si>
  <si>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</si>
  <si>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</si>
  <si>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</si>
  <si>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</si>
  <si>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</si>
  <si>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</si>
  <si>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</si>
  <si>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</si>
  <si>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</si>
  <si>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</si>
  <si>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</si>
  <si>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</si>
  <si>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</si>
  <si>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</si>
  <si>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</si>
  <si>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</si>
  <si>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</si>
  <si>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</si>
  <si>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</si>
  <si>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</si>
  <si>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</si>
  <si>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</si>
  <si>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</si>
  <si>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</si>
  <si>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</si>
  <si>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</si>
  <si>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</si>
  <si>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</si>
  <si>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</si>
  <si>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</si>
  <si>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</si>
  <si>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</si>
  <si>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</si>
  <si>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</si>
  <si>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</si>
  <si>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</si>
  <si>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</si>
  <si>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</si>
  <si>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</si>
  <si>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</si>
  <si>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</si>
  <si>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</si>
  <si>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</si>
  <si>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</si>
  <si>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</si>
  <si>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</si>
  <si>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</si>
  <si>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</si>
  <si>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</si>
  <si>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</si>
  <si>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</si>
  <si>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</si>
  <si>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</si>
  <si>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</si>
  <si>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</si>
  <si>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</si>
  <si>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</si>
  <si>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</si>
  <si>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</si>
  <si>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</si>
  <si>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</si>
  <si>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</si>
  <si>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</si>
  <si>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</si>
  <si>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</si>
  <si>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</si>
  <si>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</si>
  <si>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</si>
  <si>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</si>
  <si>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</si>
  <si>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</si>
  <si>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</si>
  <si>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</si>
  <si>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</si>
  <si>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</si>
  <si>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</si>
  <si>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</si>
  <si>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</si>
  <si>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</si>
  <si>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</si>
  <si>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</si>
  <si>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</si>
  <si>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</si>
  <si>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</si>
  <si>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</si>
  <si>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</si>
  <si>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</si>
  <si>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</si>
  <si>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</si>
  <si>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</si>
  <si>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</si>
  <si>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</si>
  <si>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</si>
  <si>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</si>
  <si>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</si>
  <si>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</si>
  <si>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</si>
  <si>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</si>
  <si>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</si>
  <si>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</si>
  <si>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</si>
  <si>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</si>
  <si>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</si>
  <si>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</si>
  <si>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</si>
  <si>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</si>
  <si>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</si>
  <si>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</si>
  <si>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</si>
  <si>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</si>
  <si>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</si>
  <si>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</si>
  <si>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</si>
  <si>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</si>
  <si>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</si>
  <si>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</si>
  <si>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</si>
  <si>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</si>
  <si>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</si>
  <si>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</si>
  <si>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</si>
  <si>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</si>
  <si>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</si>
  <si>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</si>
  <si>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</si>
  <si>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</si>
  <si>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</si>
  <si>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</si>
  <si>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</si>
  <si>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</si>
  <si>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</si>
  <si>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</si>
  <si>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</si>
  <si>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</si>
  <si>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</si>
  <si>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</si>
  <si>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</si>
  <si>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</si>
  <si>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</si>
  <si>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</si>
  <si>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</si>
  <si>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</si>
  <si>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</si>
  <si>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</si>
  <si>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</si>
  <si>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</si>
  <si>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</si>
  <si>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</si>
  <si>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</si>
  <si>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</si>
  <si>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</si>
  <si>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</si>
  <si>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</si>
  <si>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</si>
  <si>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</si>
  <si>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</si>
  <si>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</si>
  <si>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</si>
  <si>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</si>
  <si>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</si>
  <si>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</si>
  <si>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</si>
  <si>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</si>
  <si>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</si>
  <si>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</si>
  <si>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</si>
  <si>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</si>
  <si>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</si>
  <si>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</si>
  <si>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</si>
  <si>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</si>
  <si>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</si>
  <si>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</si>
  <si>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</si>
  <si>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</si>
  <si>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</si>
  <si>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</si>
  <si>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</si>
  <si>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</si>
  <si>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</si>
  <si>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</si>
  <si>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</si>
  <si>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</si>
  <si>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</si>
  <si>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</si>
  <si>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</si>
  <si>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</si>
  <si>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</si>
  <si>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</si>
  <si>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</si>
  <si>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</si>
  <si>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</si>
  <si>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</si>
  <si>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</si>
  <si>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</si>
  <si>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</si>
  <si>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</si>
  <si>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</si>
  <si>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</si>
  <si>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</si>
  <si>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</si>
  <si>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</si>
  <si>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</si>
  <si>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</si>
  <si>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</si>
  <si>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</si>
  <si>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</si>
  <si>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</si>
  <si>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</si>
  <si>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</si>
  <si>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</si>
  <si>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</si>
  <si>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</si>
  <si>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</si>
  <si>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</si>
  <si>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</si>
  <si>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</si>
  <si>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</si>
  <si>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</si>
  <si>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</si>
  <si>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</si>
  <si>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</si>
  <si>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</si>
  <si>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</si>
  <si>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</si>
  <si>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</si>
  <si>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</si>
  <si>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</si>
  <si>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</si>
  <si>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</si>
  <si>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</si>
  <si>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</si>
  <si>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</si>
  <si>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</si>
  <si>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</si>
  <si>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</si>
  <si>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</si>
  <si>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</si>
  <si>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</si>
  <si>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</si>
  <si>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</si>
  <si>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</si>
  <si>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</si>
  <si>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</si>
  <si>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</si>
  <si>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</si>
  <si>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</si>
  <si>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</si>
  <si>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</si>
  <si>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</si>
  <si>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</si>
  <si>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</si>
  <si>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</si>
  <si>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</si>
  <si>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</si>
  <si>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</si>
  <si>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</si>
  <si>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</si>
  <si>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</si>
  <si>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</si>
  <si>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</si>
  <si>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</si>
  <si>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</si>
  <si>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</si>
  <si>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</si>
  <si>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</si>
  <si>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</si>
  <si>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</si>
  <si>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</si>
  <si>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</si>
  <si>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</si>
  <si>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</si>
  <si>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</si>
  <si>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</si>
  <si>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</si>
  <si>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</si>
  <si>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</si>
  <si>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</si>
  <si>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</si>
  <si>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</si>
  <si>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</si>
  <si>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</si>
  <si>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</si>
  <si>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</si>
  <si>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</si>
  <si>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</si>
  <si>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</si>
  <si>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</si>
  <si>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</si>
  <si>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</si>
  <si>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</si>
  <si>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</si>
  <si>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</si>
  <si>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</si>
  <si>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</si>
  <si>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</si>
  <si>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</si>
  <si>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</si>
  <si>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</si>
  <si>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</si>
  <si>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</si>
  <si>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</si>
  <si>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</si>
  <si>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</si>
  <si>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</si>
  <si>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</si>
  <si>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</si>
  <si>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</si>
  <si>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</si>
  <si>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</si>
  <si>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</si>
  <si>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</si>
  <si>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</si>
  <si>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</si>
  <si>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</si>
  <si>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</si>
  <si>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</si>
  <si>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</si>
  <si>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</si>
  <si>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</si>
  <si>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</si>
  <si>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</si>
  <si>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</si>
  <si>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</si>
  <si>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</si>
  <si>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</si>
  <si>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</si>
  <si>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</si>
  <si>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</si>
  <si>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</si>
  <si>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</si>
  <si>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</si>
  <si>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</si>
  <si>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</si>
  <si>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</si>
  <si>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</si>
  <si>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</si>
  <si>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</si>
  <si>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</si>
  <si>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</si>
  <si>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</si>
  <si>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</si>
  <si>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</si>
  <si>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</si>
  <si>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</si>
  <si>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</si>
  <si>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</si>
  <si>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</si>
  <si>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</si>
  <si>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</si>
  <si>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</si>
  <si>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</si>
  <si>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</si>
  <si>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</si>
  <si>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</si>
  <si>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</si>
  <si>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</si>
  <si>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</si>
  <si>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</si>
  <si>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</si>
  <si>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</si>
  <si>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</si>
  <si>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</si>
  <si>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</si>
  <si>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</si>
  <si>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</si>
  <si>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</si>
  <si>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</si>
  <si>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</si>
  <si>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</si>
  <si>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</si>
  <si>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</si>
  <si>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</si>
  <si>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</si>
  <si>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</si>
  <si>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</si>
  <si>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</si>
  <si>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</si>
  <si>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</si>
  <si>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</si>
  <si>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</si>
  <si>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</si>
  <si>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</si>
  <si>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</si>
  <si>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</si>
  <si>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</si>
  <si>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</si>
  <si>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</si>
  <si>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</si>
  <si>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</si>
  <si>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</si>
  <si>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</si>
  <si>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</si>
  <si>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</si>
  <si>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</si>
  <si>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</si>
  <si>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</si>
  <si>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</si>
  <si>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</si>
  <si>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</si>
  <si>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</si>
  <si>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</si>
  <si>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</si>
  <si>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</si>
  <si>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</si>
  <si>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</si>
  <si>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</si>
  <si>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</si>
  <si>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</si>
  <si>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</si>
  <si>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</si>
  <si>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</si>
  <si>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</si>
  <si>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</si>
  <si>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</si>
  <si>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</si>
  <si>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</si>
  <si>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</si>
  <si>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</si>
  <si>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</si>
  <si>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</si>
  <si>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</si>
  <si>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</si>
  <si>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</si>
  <si>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</si>
  <si>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</si>
  <si>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</si>
  <si>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</si>
  <si>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</si>
  <si>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</si>
  <si>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</si>
  <si>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</si>
  <si>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</si>
  <si>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</si>
  <si>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</si>
  <si>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</si>
  <si>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</si>
  <si>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</si>
  <si>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</si>
  <si>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</si>
  <si>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</si>
  <si>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</si>
  <si>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</si>
  <si>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</si>
  <si>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</si>
  <si>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</si>
  <si>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</si>
  <si>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</si>
  <si>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</si>
  <si>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</si>
  <si>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</si>
  <si>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</si>
  <si>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</si>
  <si>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</si>
  <si>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</si>
  <si>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</si>
  <si>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</si>
  <si>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</si>
  <si>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</si>
  <si>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</si>
  <si>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</si>
  <si>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</si>
  <si>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</si>
  <si>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</si>
  <si>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</si>
  <si>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</si>
  <si>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</si>
  <si>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</si>
  <si>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</si>
  <si>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</si>
  <si>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</si>
  <si>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</si>
  <si>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</si>
  <si>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</si>
  <si>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</si>
  <si>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</si>
  <si>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</si>
  <si>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</si>
  <si>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</si>
  <si>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</si>
  <si>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</si>
  <si>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</si>
  <si>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</si>
  <si>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</si>
  <si>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</si>
  <si>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</si>
  <si>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</si>
  <si>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</si>
  <si>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</si>
  <si>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</si>
  <si>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</si>
  <si>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</si>
  <si>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</si>
  <si>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</si>
  <si>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</si>
  <si>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</si>
  <si>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</si>
  <si>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</si>
  <si>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</si>
  <si>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</si>
  <si>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</si>
  <si>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</si>
  <si>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</si>
  <si>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</si>
  <si>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</si>
  <si>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</si>
  <si>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</si>
  <si>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</si>
  <si>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</si>
  <si>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</si>
  <si>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</si>
  <si>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</si>
  <si>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</si>
  <si>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</si>
  <si>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</si>
  <si>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</si>
  <si>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</si>
  <si>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</si>
  <si>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</si>
  <si>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</si>
  <si>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</si>
  <si>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</si>
  <si>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</si>
  <si>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</si>
  <si>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</si>
  <si>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</si>
  <si>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</si>
  <si>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</si>
  <si>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</si>
  <si>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</si>
  <si>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</si>
  <si>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</si>
  <si>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</si>
  <si>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</si>
  <si>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</si>
  <si>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</si>
  <si>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</si>
  <si>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</si>
  <si>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</si>
  <si>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</si>
  <si>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</si>
  <si>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</si>
  <si>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</si>
  <si>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</si>
  <si>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</si>
  <si>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</si>
  <si>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</si>
  <si>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</si>
  <si>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</si>
  <si>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</si>
  <si>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</si>
  <si>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</si>
  <si>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</si>
  <si>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</si>
  <si>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</si>
  <si>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</si>
  <si>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</si>
  <si>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</si>
  <si>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</si>
  <si>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</si>
  <si>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</si>
  <si>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</si>
  <si>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</si>
  <si>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</si>
  <si>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</si>
  <si>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</si>
  <si>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</si>
  <si>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</si>
  <si>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</si>
  <si>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</si>
  <si>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</si>
  <si>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</si>
  <si>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</si>
  <si>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</si>
  <si>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</si>
  <si>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</si>
  <si>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</si>
  <si>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</si>
  <si>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</si>
  <si>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</si>
  <si>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</si>
  <si>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</si>
  <si>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</si>
  <si>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</si>
  <si>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</si>
  <si>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</si>
  <si>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</si>
  <si>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</si>
  <si>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</si>
  <si>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</si>
  <si>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</si>
  <si>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</si>
  <si>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</si>
  <si>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</si>
  <si>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</si>
  <si>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</si>
  <si>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</si>
  <si>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</si>
  <si>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</si>
  <si>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</si>
  <si>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</si>
  <si>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</si>
  <si>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</si>
  <si>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</si>
  <si>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</si>
  <si>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</si>
  <si>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</si>
  <si>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</si>
  <si>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</si>
  <si>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</si>
  <si>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</si>
  <si>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</si>
  <si>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</si>
  <si>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</si>
  <si>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</si>
  <si>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</si>
  <si>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</si>
  <si>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</si>
  <si>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</si>
  <si>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</si>
  <si>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</si>
  <si>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</si>
  <si>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</si>
  <si>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</si>
  <si>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</si>
  <si>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</si>
  <si>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</si>
  <si>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</si>
  <si>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</si>
  <si>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</si>
  <si>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</si>
  <si>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</si>
  <si>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</si>
  <si>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</si>
  <si>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</si>
  <si>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</si>
  <si>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</si>
  <si>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</si>
  <si>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</si>
  <si>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</si>
  <si>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</si>
  <si>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</si>
  <si>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</si>
  <si>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</si>
  <si>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</si>
  <si>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</si>
  <si>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</si>
  <si>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</si>
  <si>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</si>
  <si>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</si>
  <si>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</si>
  <si>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</si>
  <si>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</si>
  <si>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</si>
  <si>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</si>
  <si>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</si>
  <si>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</si>
  <si>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</si>
  <si>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</si>
  <si>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</si>
  <si>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</si>
  <si>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</si>
  <si>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</si>
  <si>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</si>
  <si>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</si>
  <si>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</si>
  <si>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</si>
  <si>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</si>
  <si>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</si>
  <si>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</si>
  <si>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</si>
  <si>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</si>
  <si>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</si>
  <si>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</si>
  <si>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</si>
  <si>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</si>
  <si>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</si>
  <si>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</si>
  <si>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</si>
  <si>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</si>
  <si>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</si>
  <si>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</si>
  <si>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</si>
  <si>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</si>
  <si>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</si>
  <si>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</si>
  <si>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</si>
  <si>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</si>
  <si>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</si>
  <si>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</si>
  <si>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</si>
  <si>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</si>
  <si>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</si>
  <si>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</si>
  <si>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</si>
  <si>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</si>
  <si>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</si>
  <si>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</si>
  <si>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</si>
  <si>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</si>
  <si>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</si>
  <si>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</si>
  <si>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</si>
  <si>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</si>
  <si>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</si>
  <si>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</si>
  <si>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</si>
  <si>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</si>
  <si>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</si>
  <si>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</si>
  <si>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</si>
  <si>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</si>
  <si>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</si>
  <si>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</si>
  <si>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</si>
  <si>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</si>
  <si>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</si>
  <si>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</si>
  <si>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</si>
  <si>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</si>
  <si>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</si>
  <si>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</si>
  <si>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</si>
  <si>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</si>
  <si>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</si>
  <si>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</si>
  <si>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</si>
  <si>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</si>
  <si>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</si>
  <si>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</si>
  <si>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</si>
  <si>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</si>
  <si>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</si>
  <si>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</si>
  <si>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</si>
  <si>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</si>
  <si>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</si>
  <si>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</si>
  <si>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</si>
  <si>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</si>
  <si>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</si>
  <si>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</si>
  <si>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</si>
  <si>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</si>
  <si>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</si>
  <si>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</si>
  <si>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</si>
  <si>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</si>
  <si>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</si>
  <si>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</si>
  <si>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</si>
  <si>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</si>
  <si>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</si>
  <si>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</si>
  <si>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</si>
  <si>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</si>
  <si>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</si>
  <si>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</si>
  <si>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</si>
  <si>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</si>
  <si>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</si>
  <si>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</si>
  <si>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</si>
  <si>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</si>
  <si>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</si>
  <si>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</si>
  <si>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</si>
  <si>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</si>
  <si>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</si>
  <si>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</si>
  <si>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</si>
  <si>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</si>
  <si>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</si>
  <si>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</si>
  <si>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</si>
  <si>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</si>
  <si>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</si>
  <si>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</si>
  <si>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</si>
  <si>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</si>
  <si>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</si>
  <si>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</si>
  <si>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</si>
  <si>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</si>
  <si>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</si>
  <si>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</si>
  <si>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</si>
  <si>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</si>
  <si>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</si>
  <si>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</si>
  <si>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</si>
  <si>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</si>
  <si>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</si>
  <si>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</si>
  <si>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</si>
  <si>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</si>
  <si>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</si>
  <si>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</si>
  <si>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</si>
  <si>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</si>
  <si>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</si>
  <si>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</si>
  <si>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</si>
  <si>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</si>
  <si>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</si>
  <si>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</si>
  <si>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</si>
  <si>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</si>
  <si>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</si>
  <si>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</si>
  <si>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</si>
  <si>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</si>
  <si>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</si>
  <si>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</si>
  <si>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</si>
  <si>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</si>
  <si>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</si>
  <si>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</si>
  <si>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</si>
  <si>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</si>
  <si>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</si>
  <si>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</si>
  <si>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</si>
  <si>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</si>
  <si>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</si>
  <si>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</si>
  <si>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</si>
  <si>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</si>
  <si>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</si>
  <si>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</si>
  <si>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</si>
  <si>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</si>
  <si>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</si>
  <si>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</si>
  <si>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</si>
  <si>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</si>
  <si>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</si>
  <si>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</si>
  <si>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</si>
  <si>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</si>
  <si>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</si>
  <si>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</si>
  <si>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</si>
  <si>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</si>
  <si>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</si>
  <si>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</si>
  <si>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</si>
  <si>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</si>
  <si>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</si>
  <si>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</si>
  <si>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</si>
  <si>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</si>
  <si>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</si>
  <si>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</si>
  <si>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</si>
  <si>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</si>
  <si>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</si>
  <si>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</si>
  <si>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</si>
  <si>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</si>
  <si>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</si>
  <si>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</si>
  <si>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</si>
  <si>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</si>
  <si>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</si>
  <si>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</si>
  <si>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</si>
  <si>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</si>
  <si>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</si>
  <si>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</si>
  <si>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</si>
  <si>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</si>
  <si>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</si>
  <si>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</si>
  <si>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</si>
  <si>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</si>
  <si>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</si>
  <si>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</si>
  <si>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</si>
  <si>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</si>
  <si>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</si>
  <si>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</si>
  <si>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</si>
  <si>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</si>
  <si>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</si>
  <si>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</si>
  <si>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</si>
  <si>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</si>
  <si>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</si>
  <si>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</si>
  <si>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</si>
  <si>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</si>
  <si>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</si>
  <si>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</si>
  <si>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</si>
  <si>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</si>
  <si>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</si>
  <si>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</si>
  <si>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</si>
  <si>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</si>
  <si>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</si>
  <si>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</si>
  <si>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</si>
  <si>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</si>
  <si>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</si>
  <si>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</si>
  <si>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</si>
  <si>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</si>
  <si>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</si>
  <si>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</si>
  <si>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</si>
  <si>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</si>
  <si>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</si>
  <si>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</si>
  <si>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</si>
  <si>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</si>
  <si>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</si>
  <si>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</si>
  <si>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</si>
  <si>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</si>
  <si>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</si>
  <si>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</si>
  <si>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</si>
  <si>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</si>
  <si>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</si>
  <si>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</si>
  <si>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</si>
  <si>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</si>
  <si>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</si>
  <si>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</si>
  <si>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</si>
  <si>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</si>
  <si>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</si>
  <si>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</si>
  <si>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</si>
  <si>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</si>
  <si>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</si>
  <si>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</si>
  <si>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</si>
  <si>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</si>
  <si>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</si>
  <si>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</si>
  <si>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</si>
  <si>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</si>
  <si>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</si>
  <si>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</si>
  <si>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</si>
  <si>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</si>
  <si>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</si>
  <si>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</si>
  <si>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</si>
  <si>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</si>
  <si>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</si>
  <si>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</si>
  <si>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</si>
  <si>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</si>
  <si>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</si>
  <si>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</si>
  <si>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</si>
  <si>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</si>
  <si>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</si>
  <si>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</si>
  <si>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</si>
  <si>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</si>
  <si>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</si>
  <si>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</si>
  <si>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</si>
  <si>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</si>
  <si>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</si>
  <si>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</si>
  <si>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</si>
  <si>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</si>
  <si>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</si>
  <si>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</si>
  <si>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</si>
  <si>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</si>
  <si>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</si>
  <si>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</si>
  <si>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</si>
  <si>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</si>
  <si>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</si>
  <si>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</si>
  <si>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</si>
  <si>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</si>
  <si>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</si>
  <si>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</si>
  <si>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</si>
  <si>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</si>
  <si>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</si>
  <si>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</si>
  <si>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</si>
  <si>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</si>
  <si>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</si>
  <si>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</si>
  <si>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</si>
  <si>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</si>
  <si>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</si>
  <si>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</si>
  <si>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</si>
  <si>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</si>
  <si>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</si>
  <si>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</si>
  <si>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</si>
  <si>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</si>
  <si>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</si>
  <si>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</si>
  <si>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</si>
  <si>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</si>
  <si>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</si>
  <si>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</si>
  <si>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</si>
  <si>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</si>
  <si>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</si>
  <si>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</si>
  <si>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</si>
  <si>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</si>
  <si>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</si>
  <si>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</si>
  <si>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</si>
  <si>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</si>
  <si>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</si>
  <si>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</si>
  <si>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</si>
  <si>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</si>
  <si>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</si>
  <si>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</si>
  <si>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</si>
  <si>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</si>
  <si>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</si>
  <si>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</si>
  <si>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</si>
  <si>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</si>
  <si>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</si>
  <si>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</si>
  <si>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</si>
  <si>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</si>
  <si>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</si>
  <si>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</si>
  <si>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</si>
  <si>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</si>
  <si>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</si>
  <si>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</si>
  <si>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</si>
  <si>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</si>
  <si>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</si>
  <si>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</si>
  <si>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</si>
  <si>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</si>
  <si>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</si>
  <si>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</si>
  <si>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</si>
  <si>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</si>
  <si>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</si>
  <si>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</si>
  <si>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</si>
  <si>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</si>
  <si>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</si>
  <si>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</si>
  <si>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</si>
  <si>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</si>
  <si>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</si>
  <si>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</si>
  <si>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</si>
  <si>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</si>
  <si>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</si>
  <si>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</si>
  <si>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</si>
  <si>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</si>
  <si>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</si>
  <si>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</si>
  <si>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</si>
  <si>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</si>
  <si>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</si>
  <si>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</si>
  <si>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</si>
  <si>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</si>
  <si>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</si>
  <si>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</si>
  <si>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</si>
  <si>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</si>
  <si>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</si>
  <si>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</si>
  <si>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</si>
  <si>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</si>
  <si>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</si>
  <si>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</si>
  <si>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</si>
  <si>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</si>
  <si>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</si>
  <si>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</si>
  <si>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</si>
  <si>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</si>
  <si>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</si>
  <si>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</si>
  <si>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</si>
  <si>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</si>
  <si>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</si>
  <si>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</si>
  <si>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</si>
  <si>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</si>
  <si>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</si>
  <si>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</si>
  <si>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</si>
  <si>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</si>
  <si>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</si>
  <si>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</si>
  <si>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</si>
  <si>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</si>
  <si>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</si>
  <si>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</si>
  <si>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</si>
  <si>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</si>
  <si>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</si>
  <si>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</si>
  <si>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</si>
  <si>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</si>
  <si>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</si>
  <si>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</si>
  <si>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</si>
  <si>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</si>
  <si>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</si>
  <si>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</si>
  <si>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</si>
  <si>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</si>
  <si>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</si>
  <si>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</si>
  <si>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</si>
  <si>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</si>
  <si>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</si>
  <si>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</si>
  <si>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</si>
  <si>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</si>
  <si>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</si>
  <si>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</si>
  <si>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</si>
  <si>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</si>
  <si>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</si>
  <si>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</si>
  <si>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</si>
  <si>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</si>
  <si>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</si>
  <si>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</si>
  <si>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</si>
  <si>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</si>
  <si>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</si>
  <si>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</si>
  <si>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</si>
  <si>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</si>
  <si>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</si>
  <si>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</si>
  <si>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</si>
  <si>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</si>
  <si>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</si>
  <si>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</si>
  <si>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</si>
  <si>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</si>
  <si>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</si>
  <si>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</si>
  <si>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</si>
  <si>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</si>
  <si>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</si>
  <si>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</si>
  <si>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</si>
  <si>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</si>
  <si>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</si>
  <si>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</si>
  <si>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</si>
  <si>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</si>
  <si>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</si>
  <si>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</si>
  <si>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</si>
  <si>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</si>
  <si>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</si>
  <si>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</si>
  <si>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</si>
  <si>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</si>
  <si>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</si>
  <si>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</si>
  <si>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</si>
  <si>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</si>
  <si>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</si>
  <si>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</si>
  <si>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</si>
  <si>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</si>
  <si>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</si>
  <si>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</si>
  <si>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</si>
  <si>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</si>
  <si>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</si>
  <si>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</si>
  <si>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</si>
  <si>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</si>
  <si>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</si>
  <si>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</si>
  <si>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</si>
  <si>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</si>
  <si>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</si>
  <si>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</si>
  <si>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</si>
  <si>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</si>
  <si>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</si>
  <si>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</si>
  <si>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</si>
  <si>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</si>
  <si>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</si>
  <si>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</si>
  <si>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</si>
  <si>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</si>
  <si>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</si>
  <si>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</si>
  <si>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</si>
  <si>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</si>
  <si>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</si>
  <si>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</si>
  <si>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</si>
  <si>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</si>
  <si>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</si>
  <si>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</si>
  <si>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</si>
  <si>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</si>
  <si>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</si>
  <si>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</si>
  <si>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</si>
  <si>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</si>
  <si>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</si>
  <si>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</si>
  <si>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</si>
  <si>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</si>
  <si>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</si>
  <si>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</si>
  <si>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</si>
  <si>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</si>
  <si>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</si>
  <si>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</si>
  <si>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</si>
  <si>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</si>
  <si>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</si>
  <si>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</si>
  <si>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</si>
  <si>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</si>
  <si>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</si>
  <si>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</si>
  <si>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</si>
  <si>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</si>
  <si>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</si>
  <si>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</si>
  <si>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</si>
  <si>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</si>
  <si>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</si>
  <si>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</si>
  <si>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</si>
  <si>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</si>
  <si>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</si>
  <si>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</si>
  <si>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</si>
  <si>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</si>
  <si>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</si>
  <si>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</si>
  <si>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</si>
  <si>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</si>
  <si>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</si>
  <si>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</si>
  <si>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</si>
  <si>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</si>
  <si>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</si>
  <si>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</si>
  <si>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</si>
  <si>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</si>
  <si>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</si>
  <si>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</si>
  <si>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</si>
  <si>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</si>
  <si>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</si>
  <si>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</si>
  <si>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</si>
  <si>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</si>
  <si>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</si>
  <si>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</si>
  <si>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</si>
  <si>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</si>
  <si>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</si>
  <si>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</si>
  <si>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</si>
  <si>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</si>
  <si>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</si>
  <si>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</si>
  <si>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</si>
  <si>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</si>
  <si>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</si>
  <si>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</si>
  <si>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</si>
  <si>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</si>
  <si>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</si>
  <si>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</si>
  <si>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</si>
  <si>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</si>
  <si>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</si>
  <si>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</si>
  <si>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</si>
  <si>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</si>
  <si>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</si>
  <si>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</si>
  <si>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</si>
  <si>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</si>
  <si>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</si>
  <si>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</si>
  <si>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</si>
  <si>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</si>
  <si>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</si>
  <si>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</si>
  <si>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</si>
  <si>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</si>
  <si>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</si>
  <si>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</si>
  <si>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</si>
  <si>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</si>
  <si>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</si>
  <si>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</si>
  <si>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</si>
  <si>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</si>
  <si>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</si>
  <si>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</si>
  <si>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</si>
  <si>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</si>
  <si>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</si>
  <si>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</si>
  <si>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</si>
  <si>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</si>
  <si>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</si>
  <si>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</si>
  <si>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</si>
  <si>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</si>
  <si>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</si>
  <si>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</si>
  <si>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</si>
  <si>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</si>
  <si>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</si>
  <si>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</si>
  <si>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</si>
  <si>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</si>
  <si>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</si>
  <si>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</si>
  <si>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</si>
  <si>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</si>
  <si>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</si>
  <si>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</si>
  <si>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</si>
  <si>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</si>
  <si>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</si>
  <si>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</si>
  <si>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</si>
  <si>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</si>
  <si>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</si>
  <si>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</si>
  <si>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</si>
  <si>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</si>
  <si>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</si>
  <si>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</si>
  <si>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</si>
  <si>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</si>
  <si>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</si>
  <si>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</si>
  <si>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</si>
  <si>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</si>
  <si>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</si>
  <si>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</si>
  <si>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</si>
  <si>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</si>
  <si>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</si>
  <si>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</si>
  <si>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</si>
  <si>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</si>
  <si>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</si>
  <si>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</si>
  <si>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</si>
  <si>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</si>
  <si>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</si>
  <si>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</si>
  <si>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</si>
  <si>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</si>
  <si>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</si>
  <si>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</si>
  <si>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</si>
  <si>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</si>
  <si>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</si>
  <si>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</si>
  <si>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</si>
  <si>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</si>
  <si>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</si>
  <si>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</si>
  <si>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</si>
  <si>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</si>
  <si>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</si>
  <si>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</si>
  <si>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</si>
  <si>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</si>
  <si>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</si>
  <si>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</si>
  <si>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</si>
  <si>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</si>
  <si>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</si>
  <si>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</si>
  <si>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</si>
  <si>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</si>
  <si>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</si>
  <si>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</si>
  <si>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</si>
  <si>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</si>
  <si>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</si>
  <si>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</si>
  <si>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</si>
  <si>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</si>
  <si>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</si>
  <si>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</si>
  <si>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</si>
  <si>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</si>
  <si>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</si>
  <si>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</si>
  <si>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</si>
  <si>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</si>
  <si>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</si>
  <si>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</si>
  <si>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</si>
  <si>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</si>
  <si>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</si>
  <si>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</si>
  <si>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</si>
  <si>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</si>
  <si>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</si>
  <si>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</si>
  <si>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</si>
  <si>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</si>
  <si>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</si>
  <si>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</si>
  <si>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</si>
  <si>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</si>
  <si>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</si>
  <si>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</si>
  <si>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</si>
  <si>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</si>
  <si>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</si>
  <si>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</si>
  <si>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</si>
  <si>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</si>
  <si>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</si>
  <si>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</si>
  <si>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</si>
  <si>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</si>
  <si>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</si>
  <si>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</si>
  <si>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</si>
  <si>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</si>
  <si>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</si>
  <si>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</si>
  <si>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</si>
  <si>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</si>
  <si>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</si>
  <si>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</si>
  <si>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</si>
  <si>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</si>
  <si>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</si>
  <si>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</si>
  <si>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</si>
  <si>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</si>
  <si>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</si>
  <si>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</si>
  <si>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</si>
  <si>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</si>
  <si>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</si>
  <si>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</si>
  <si>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</si>
  <si>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</si>
  <si>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</si>
  <si>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</si>
  <si>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</si>
  <si>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</si>
  <si>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</si>
  <si>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</si>
  <si>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</si>
  <si>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</si>
  <si>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</si>
  <si>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</si>
  <si>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</si>
  <si>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</si>
  <si>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</si>
  <si>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</si>
  <si>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</si>
  <si>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</si>
  <si>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</si>
  <si>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</si>
  <si>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</si>
  <si>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</si>
  <si>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</si>
  <si>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</si>
  <si>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</si>
  <si>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</si>
  <si>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</si>
  <si>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</si>
  <si>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</si>
  <si>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</si>
  <si>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</si>
  <si>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</si>
  <si>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</si>
  <si>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</si>
  <si>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</si>
  <si>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</si>
  <si>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</si>
  <si>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</si>
  <si>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</si>
  <si>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</si>
  <si>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</si>
  <si>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</si>
  <si>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</si>
  <si>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</si>
  <si>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</si>
  <si>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</si>
  <si>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</si>
  <si>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</si>
  <si>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</si>
  <si>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</si>
  <si>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</si>
  <si>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</si>
  <si>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</si>
  <si>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</si>
  <si>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</si>
  <si>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</si>
  <si>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</si>
  <si>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</si>
  <si>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</si>
  <si>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</si>
  <si>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</si>
  <si>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</si>
  <si>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</si>
  <si>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</si>
  <si>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</si>
  <si>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</si>
  <si>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</si>
  <si>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</si>
  <si>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</si>
  <si>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</si>
  <si>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</si>
  <si>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</si>
  <si>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</si>
  <si>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</si>
  <si>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</si>
  <si>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</si>
  <si>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</si>
  <si>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</si>
  <si>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</si>
  <si>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</si>
  <si>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</si>
  <si>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</si>
  <si>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</si>
  <si>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</si>
  <si>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</si>
  <si>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</si>
  <si>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</si>
  <si>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</si>
  <si>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</si>
  <si>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</si>
  <si>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</si>
  <si>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</si>
  <si>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</si>
  <si>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</si>
  <si>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</si>
  <si>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</si>
  <si>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</si>
  <si>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</si>
  <si>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</si>
  <si>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</si>
  <si>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</si>
  <si>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</si>
  <si>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</si>
  <si>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</si>
  <si>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</si>
  <si>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</si>
  <si>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</si>
  <si>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</si>
  <si>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</si>
  <si>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</si>
  <si>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</si>
  <si>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</si>
  <si>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</si>
  <si>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</si>
  <si>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</si>
  <si>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</si>
  <si>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</si>
  <si>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</si>
  <si>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</si>
  <si>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</si>
  <si>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</si>
  <si>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</si>
  <si>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</si>
  <si>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</si>
  <si>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</si>
  <si>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</si>
  <si>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</si>
  <si>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</si>
  <si>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</si>
  <si>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</si>
  <si>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</si>
  <si>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</si>
  <si>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</si>
  <si>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</si>
  <si>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</si>
  <si>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</si>
  <si>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</si>
  <si>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</si>
  <si>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</si>
  <si>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</si>
  <si>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</si>
  <si>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</si>
  <si>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</si>
  <si>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</si>
  <si>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</si>
  <si>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</si>
  <si>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</si>
  <si>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</si>
  <si>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</si>
  <si>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</si>
  <si>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</si>
  <si>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</si>
  <si>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</si>
  <si>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</si>
  <si>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</si>
  <si>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</si>
  <si>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</si>
  <si>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</si>
  <si>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</si>
  <si>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</si>
  <si>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</si>
  <si>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</si>
  <si>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</si>
  <si>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</si>
  <si>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</si>
  <si>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</si>
  <si>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</si>
  <si>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</si>
  <si>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</si>
  <si>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</si>
  <si>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</si>
  <si>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</si>
  <si>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</si>
  <si>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</si>
  <si>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</si>
  <si>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</si>
  <si>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</si>
  <si>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</si>
  <si>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</si>
  <si>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</si>
  <si>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</si>
  <si>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</si>
  <si>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</si>
  <si>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</si>
  <si>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</si>
  <si>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</si>
  <si>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</si>
  <si>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</si>
  <si>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</si>
  <si>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</si>
  <si>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</si>
  <si>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</si>
  <si>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</si>
  <si>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</si>
  <si>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</si>
  <si>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</si>
  <si>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</si>
  <si>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</si>
  <si>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</si>
  <si>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</si>
  <si>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</si>
  <si>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</si>
  <si>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</si>
  <si>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</si>
  <si>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</si>
  <si>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</si>
  <si>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</si>
  <si>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</si>
  <si>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</si>
  <si>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</si>
  <si>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</si>
  <si>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</si>
  <si>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</si>
  <si>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</si>
  <si>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</si>
  <si>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</si>
  <si>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</si>
  <si>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</si>
  <si>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</si>
  <si>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</si>
  <si>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</si>
  <si>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</si>
  <si>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</si>
  <si>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</si>
  <si>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</si>
  <si>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</si>
  <si>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</si>
  <si>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</si>
  <si>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</si>
  <si>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</si>
  <si>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</si>
  <si>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</si>
  <si>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</si>
  <si>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</si>
  <si>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</si>
  <si>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</si>
  <si>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</si>
  <si>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</si>
  <si>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</si>
  <si>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</si>
  <si>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</si>
  <si>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</si>
  <si>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</si>
  <si>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</si>
  <si>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</si>
  <si>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</si>
  <si>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</si>
  <si>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</si>
  <si>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</si>
  <si>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</si>
  <si>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</si>
  <si>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</si>
  <si>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</si>
  <si>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</si>
  <si>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</si>
  <si>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</si>
  <si>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</si>
  <si>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</si>
  <si>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</si>
  <si>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</si>
  <si>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</si>
  <si>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</si>
  <si>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</si>
  <si>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</si>
  <si>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</si>
  <si>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</si>
  <si>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</si>
  <si>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</si>
  <si>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</si>
  <si>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</si>
  <si>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</si>
  <si>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</si>
  <si>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</si>
  <si>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</si>
  <si>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</si>
  <si>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</si>
  <si>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</si>
  <si>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</si>
  <si>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</si>
  <si>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</si>
  <si>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</si>
  <si>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</si>
  <si>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</si>
  <si>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</si>
  <si>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</si>
  <si>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</si>
  <si>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</si>
  <si>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</si>
  <si>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</si>
  <si>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</si>
  <si>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</si>
  <si>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</si>
  <si>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</si>
  <si>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</si>
  <si>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</si>
  <si>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</si>
  <si>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</si>
  <si>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</si>
  <si>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</si>
  <si>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</si>
  <si>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</si>
  <si>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</si>
  <si>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</si>
  <si>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</si>
  <si>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</si>
  <si>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</si>
  <si>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</si>
  <si>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</si>
  <si>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</si>
  <si>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</si>
  <si>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</si>
  <si>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</si>
  <si>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</si>
  <si>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</si>
  <si>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</si>
  <si>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</si>
  <si>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</si>
  <si>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</si>
  <si>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</si>
  <si>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</si>
  <si>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</si>
  <si>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</si>
  <si>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</si>
  <si>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</si>
  <si>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</si>
  <si>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</si>
  <si>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</si>
  <si>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</si>
  <si>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</si>
  <si>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</si>
  <si>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</si>
  <si>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</si>
  <si>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</si>
  <si>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</si>
  <si>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</si>
  <si>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</si>
  <si>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</si>
  <si>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</si>
  <si>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</si>
  <si>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</si>
  <si>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</si>
  <si>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</si>
  <si>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</si>
  <si>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</si>
  <si>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</si>
  <si>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</si>
  <si>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</si>
  <si>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</si>
  <si>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</si>
  <si>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</si>
  <si>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</si>
  <si>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</si>
  <si>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</si>
  <si>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</si>
  <si>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</si>
  <si>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</si>
  <si>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</si>
  <si>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</si>
  <si>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</si>
  <si>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</si>
  <si>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</si>
  <si>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</si>
  <si>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</si>
  <si>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</si>
  <si>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</si>
  <si>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</si>
  <si>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</si>
  <si>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</si>
  <si>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</si>
  <si>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</si>
  <si>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</si>
  <si>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</si>
  <si>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</si>
  <si>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</si>
  <si>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</si>
  <si>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</si>
  <si>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</si>
  <si>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</si>
  <si>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</si>
  <si>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</si>
  <si>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</si>
  <si>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</si>
  <si>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</si>
  <si>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</si>
  <si>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</si>
  <si>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</si>
  <si>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</si>
  <si>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</si>
  <si>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</si>
  <si>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</si>
  <si>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</si>
  <si>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</si>
  <si>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</si>
  <si>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</si>
  <si>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</si>
  <si>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</si>
  <si>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</si>
  <si>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</si>
  <si>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</si>
  <si>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</si>
  <si>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</si>
  <si>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</si>
  <si>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</si>
  <si>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</si>
  <si>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</si>
  <si>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</si>
  <si>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</si>
  <si>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</si>
  <si>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</si>
  <si>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</si>
  <si>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</si>
  <si>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</si>
  <si>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</si>
  <si>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</si>
  <si>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</si>
  <si>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</si>
  <si>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</si>
  <si>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</si>
  <si>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</si>
  <si>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</si>
  <si>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</si>
  <si>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</si>
  <si>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</si>
  <si>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</si>
  <si>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</si>
  <si>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</si>
  <si>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</si>
  <si>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</si>
  <si>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</si>
  <si>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</si>
  <si>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</si>
  <si>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</si>
  <si>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</si>
  <si>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</si>
  <si>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</si>
  <si>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</si>
  <si>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</si>
  <si>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</si>
  <si>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</si>
  <si>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</si>
  <si>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</si>
  <si>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</si>
  <si>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</si>
  <si>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</si>
  <si>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</si>
  <si>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</si>
  <si>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</si>
  <si>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</si>
  <si>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</si>
  <si>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</si>
  <si>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</si>
  <si>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</si>
  <si>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</si>
  <si>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</si>
  <si>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</si>
  <si>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</si>
  <si>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</si>
  <si>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</si>
  <si>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</si>
  <si>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</si>
  <si>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</si>
  <si>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</si>
  <si>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</si>
  <si>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</si>
  <si>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</si>
  <si>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</si>
  <si>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</si>
  <si>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</si>
  <si>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</si>
  <si>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</si>
  <si>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</si>
  <si>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</si>
  <si>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</si>
  <si>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</si>
  <si>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</si>
  <si>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</si>
  <si>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</si>
  <si>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</si>
  <si>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</si>
  <si>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</si>
  <si>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</si>
  <si>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</si>
  <si>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</si>
  <si>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</si>
  <si>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</si>
  <si>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</si>
  <si>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</si>
  <si>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</si>
  <si>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</si>
  <si>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</si>
  <si>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</si>
  <si>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</si>
  <si>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</si>
  <si>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</si>
  <si>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</si>
  <si>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</si>
  <si>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</si>
  <si>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</si>
  <si>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</si>
  <si>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</si>
  <si>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</si>
  <si>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</si>
  <si>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</si>
  <si>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</si>
  <si>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</si>
  <si>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</si>
  <si>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</si>
  <si>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</si>
  <si>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</si>
  <si>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</si>
  <si>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</si>
  <si>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</si>
  <si>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</si>
  <si>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</si>
  <si>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</si>
  <si>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</si>
  <si>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</si>
  <si>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</si>
  <si>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</si>
  <si>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</si>
  <si>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</si>
  <si>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</si>
  <si>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</si>
  <si>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</si>
  <si>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</si>
  <si>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</si>
  <si>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</si>
  <si>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</si>
  <si>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</si>
  <si>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</si>
  <si>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</si>
  <si>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</si>
  <si>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</si>
  <si>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</si>
  <si>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</si>
  <si>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</si>
  <si>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</si>
  <si>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</si>
  <si>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</si>
  <si>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</si>
  <si>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</si>
  <si>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</si>
  <si>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</si>
  <si>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</si>
  <si>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</si>
  <si>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</si>
  <si>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</si>
  <si>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</si>
  <si>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</si>
  <si>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</si>
  <si>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</si>
  <si>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</si>
  <si>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</si>
  <si>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</si>
  <si>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</si>
  <si>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</si>
  <si>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</si>
  <si>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</si>
  <si>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</si>
  <si>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</si>
  <si>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</si>
  <si>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</si>
  <si>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</si>
  <si>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</si>
  <si>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</si>
  <si>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</si>
  <si>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</si>
  <si>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</si>
  <si>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</si>
  <si>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</si>
  <si>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</si>
  <si>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</si>
  <si>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</si>
  <si>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</si>
  <si>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</si>
  <si>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</si>
  <si>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</si>
  <si>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</si>
  <si>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</si>
  <si>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</si>
  <si>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</si>
  <si>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</si>
  <si>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</si>
  <si>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</si>
  <si>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</si>
  <si>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</si>
  <si>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</si>
  <si>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</si>
  <si>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</si>
  <si>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</si>
  <si>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</si>
  <si>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</si>
  <si>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</si>
  <si>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</si>
  <si>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</si>
  <si>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</si>
  <si>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</si>
  <si>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</si>
  <si>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</si>
  <si>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</si>
  <si>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</si>
  <si>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</si>
  <si>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</si>
  <si>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</si>
  <si>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</si>
  <si>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</si>
  <si>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</si>
  <si>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</si>
  <si>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</si>
  <si>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</si>
  <si>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</si>
  <si>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</si>
  <si>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</si>
  <si>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</si>
  <si>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</si>
  <si>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</si>
  <si>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</si>
  <si>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</si>
  <si>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</si>
  <si>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</si>
  <si>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</si>
  <si>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</si>
  <si>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</si>
  <si>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</si>
  <si>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</si>
  <si>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</si>
  <si>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</si>
  <si>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</si>
  <si>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</si>
  <si>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</si>
  <si>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</si>
  <si>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</si>
  <si>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</si>
  <si>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</si>
  <si>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</si>
  <si>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</si>
  <si>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</si>
  <si>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</si>
  <si>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</si>
  <si>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</si>
  <si>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</si>
  <si>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</si>
  <si>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</si>
  <si>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</si>
  <si>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</si>
  <si>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</si>
  <si>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</si>
  <si>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</si>
  <si>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</si>
  <si>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</si>
  <si>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</si>
  <si>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</si>
  <si>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</si>
  <si>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</si>
  <si>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</si>
  <si>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</si>
  <si>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</si>
  <si>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</si>
  <si>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</si>
  <si>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</si>
  <si>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</si>
  <si>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</si>
  <si>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</si>
  <si>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</si>
  <si>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</si>
  <si>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</si>
  <si>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</si>
  <si>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</si>
  <si>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</si>
  <si>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</si>
  <si>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</si>
  <si>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</si>
  <si>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</si>
  <si>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</si>
  <si>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</si>
  <si>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</si>
  <si>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</si>
  <si>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</si>
  <si>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</si>
  <si>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</si>
  <si>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</si>
  <si>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</si>
  <si>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</si>
  <si>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</si>
  <si>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</si>
  <si>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</si>
  <si>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</si>
  <si>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</si>
  <si>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</si>
  <si>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</si>
  <si>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</si>
  <si>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</si>
  <si>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</si>
  <si>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</si>
  <si>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</si>
  <si>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</si>
  <si>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</si>
  <si>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</si>
  <si>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</si>
  <si>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</si>
  <si>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</si>
  <si>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</si>
  <si>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</si>
  <si>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</si>
  <si>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</si>
  <si>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</si>
  <si>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</si>
  <si>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</si>
  <si>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</si>
  <si>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</si>
  <si>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</si>
  <si>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</si>
  <si>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</si>
  <si>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</si>
  <si>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</si>
  <si>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</si>
  <si>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</si>
  <si>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</si>
  <si>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</si>
  <si>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</si>
  <si>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</si>
  <si>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</si>
  <si>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</si>
  <si>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</si>
  <si>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</si>
  <si>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</si>
  <si>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</si>
  <si>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</si>
  <si>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</si>
  <si>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</si>
  <si>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</si>
  <si>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</si>
  <si>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</si>
  <si>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</si>
  <si>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</si>
  <si>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</si>
  <si>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</si>
  <si>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</si>
  <si>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</si>
  <si>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</si>
  <si>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</si>
  <si>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</si>
  <si>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</si>
  <si>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</si>
  <si>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</si>
  <si>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</si>
  <si>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</si>
  <si>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</si>
  <si>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</si>
  <si>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</si>
  <si>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</si>
  <si>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</si>
  <si>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</si>
  <si>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</si>
  <si>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</si>
  <si>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</si>
  <si>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</si>
  <si>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</si>
  <si>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</si>
  <si>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</si>
  <si>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</si>
  <si>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</si>
  <si>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</si>
  <si>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</si>
  <si>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</si>
  <si>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</si>
  <si>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</si>
  <si>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</si>
  <si>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</si>
  <si>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</si>
  <si>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</si>
  <si>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</si>
  <si>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</si>
  <si>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</si>
  <si>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</si>
  <si>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</si>
  <si>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</si>
  <si>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</si>
  <si>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</si>
  <si>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</si>
  <si>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</si>
  <si>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</si>
  <si>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</si>
  <si>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</si>
  <si>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</si>
  <si>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</si>
  <si>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</si>
  <si>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</si>
  <si>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</si>
  <si>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</si>
  <si>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</si>
  <si>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</si>
  <si>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</si>
  <si>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</si>
  <si>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</si>
  <si>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</si>
  <si>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</si>
  <si>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</si>
  <si>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</si>
  <si>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</si>
  <si>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</si>
  <si>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</si>
  <si>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</si>
  <si>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</si>
  <si>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</si>
  <si>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</si>
  <si>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</si>
  <si>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</si>
  <si>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</si>
  <si>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</si>
  <si>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</si>
  <si>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</si>
  <si>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</si>
  <si>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</si>
  <si>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</si>
  <si>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</si>
  <si>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</si>
  <si>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</si>
  <si>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</si>
  <si>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</si>
  <si>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</si>
  <si>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</si>
  <si>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</si>
  <si>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</si>
  <si>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</si>
  <si>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</si>
  <si>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</si>
  <si>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</si>
  <si>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</si>
  <si>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</si>
  <si>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</si>
  <si>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</si>
  <si>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</si>
  <si>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</si>
  <si>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</si>
  <si>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</si>
  <si>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</si>
  <si>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</si>
  <si>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</si>
  <si>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</si>
  <si>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</si>
  <si>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</si>
  <si>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</si>
  <si>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</si>
  <si>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</si>
  <si>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</si>
  <si>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</si>
  <si>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</si>
  <si>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</si>
  <si>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</si>
  <si>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</si>
  <si>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</si>
  <si>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</si>
  <si>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</si>
  <si>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</si>
  <si>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</si>
  <si>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</si>
  <si>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</si>
  <si>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</si>
  <si>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</si>
  <si>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</si>
  <si>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</si>
  <si>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</si>
  <si>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</si>
  <si>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</si>
  <si>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</si>
  <si>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</si>
  <si>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</si>
  <si>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</si>
  <si>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</si>
  <si>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</si>
  <si>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</si>
  <si>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</si>
  <si>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</si>
  <si>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</si>
  <si>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</si>
  <si>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</si>
  <si>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</si>
  <si>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</si>
  <si>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</si>
  <si>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</si>
  <si>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</si>
  <si>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</si>
  <si>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</si>
  <si>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</si>
  <si>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</si>
  <si>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</si>
  <si>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</si>
  <si>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</si>
  <si>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</si>
  <si>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</si>
  <si>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</si>
  <si>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</si>
  <si>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</si>
  <si>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</si>
  <si>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</si>
  <si>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</si>
  <si>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</si>
  <si>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</si>
  <si>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</si>
  <si>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</si>
  <si>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</si>
  <si>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</si>
  <si>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</si>
  <si>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</si>
  <si>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</si>
  <si>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</si>
  <si>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</si>
  <si>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</si>
  <si>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</si>
  <si>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</si>
  <si>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</si>
  <si>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</si>
  <si>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</si>
  <si>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</si>
  <si>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</si>
  <si>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</si>
  <si>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</si>
  <si>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</si>
  <si>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</si>
  <si>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</si>
  <si>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</si>
  <si>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</si>
  <si>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</si>
  <si>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</si>
  <si>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</si>
  <si>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</si>
  <si>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</si>
  <si>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</si>
  <si>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</si>
  <si>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</si>
  <si>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</si>
  <si>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</si>
  <si>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</si>
  <si>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</si>
  <si>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</si>
  <si>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</si>
  <si>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</si>
  <si>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</si>
  <si>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</si>
  <si>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</si>
  <si>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</si>
  <si>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</si>
  <si>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</si>
  <si>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</si>
  <si>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</si>
  <si>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</si>
  <si>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</si>
  <si>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</si>
  <si>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</si>
  <si>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</si>
  <si>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</si>
  <si>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</si>
  <si>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</si>
  <si>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</si>
  <si>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</si>
  <si>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</si>
  <si>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</si>
  <si>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</si>
  <si>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</si>
  <si>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</si>
  <si>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</si>
  <si>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</si>
  <si>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</si>
  <si>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</si>
  <si>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</si>
  <si>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</si>
  <si>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</si>
  <si>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</si>
  <si>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</si>
  <si>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</si>
  <si>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</si>
  <si>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</si>
  <si>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</si>
  <si>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</si>
  <si>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</si>
  <si>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</si>
  <si>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</si>
  <si>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</si>
  <si>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</si>
  <si>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</si>
  <si>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</si>
  <si>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</si>
  <si>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</si>
  <si>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</si>
  <si>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</si>
  <si>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</si>
  <si>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</si>
  <si>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</si>
  <si>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</si>
  <si>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</si>
  <si>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</si>
  <si>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</si>
  <si>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</si>
  <si>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</si>
  <si>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</si>
  <si>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</si>
  <si>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</si>
  <si>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</si>
  <si>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</si>
  <si>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</si>
  <si>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</si>
  <si>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</si>
  <si>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</si>
  <si>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</si>
  <si>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</si>
  <si>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</si>
  <si>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</si>
  <si>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</si>
  <si>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</si>
  <si>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</si>
  <si>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</si>
  <si>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</si>
  <si>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</si>
  <si>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</si>
  <si>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</si>
  <si>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</si>
  <si>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</si>
  <si>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</si>
  <si>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</si>
  <si>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</si>
  <si>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</si>
  <si>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</si>
  <si>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</si>
  <si>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</si>
  <si>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</si>
  <si>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</si>
  <si>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</si>
  <si>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</si>
  <si>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</si>
  <si>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</si>
  <si>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</si>
  <si>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</si>
  <si>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</si>
  <si>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</si>
  <si>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</si>
  <si>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</si>
  <si>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</si>
  <si>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</si>
  <si>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</si>
  <si>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</si>
  <si>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</si>
  <si>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</si>
  <si>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</si>
  <si>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</si>
  <si>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</si>
  <si>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</si>
  <si>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</si>
  <si>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</si>
  <si>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</si>
  <si>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</si>
  <si>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</si>
  <si>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</si>
  <si>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</si>
  <si>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</si>
  <si>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</si>
  <si>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</si>
  <si>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</si>
  <si>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</si>
  <si>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</si>
  <si>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</si>
  <si>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</si>
  <si>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</si>
  <si>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</si>
  <si>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</si>
  <si>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</si>
  <si>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</si>
  <si>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</si>
  <si>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</si>
  <si>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</si>
  <si>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</si>
  <si>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</si>
  <si>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</si>
  <si>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</si>
  <si>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</si>
  <si>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</si>
  <si>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</si>
  <si>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</si>
  <si>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</si>
  <si>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</si>
  <si>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</si>
  <si>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</si>
  <si>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</si>
  <si>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</si>
  <si>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</si>
  <si>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</si>
  <si>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</si>
  <si>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</si>
  <si>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</si>
  <si>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</si>
  <si>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</si>
  <si>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</si>
  <si>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</si>
  <si>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</si>
  <si>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</si>
  <si>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</si>
  <si>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</si>
  <si>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</si>
  <si>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</si>
  <si>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</si>
  <si>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</si>
  <si>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</si>
  <si>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</si>
  <si>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</si>
  <si>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</si>
  <si>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</si>
  <si>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</si>
  <si>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</si>
  <si>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</si>
  <si>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</si>
  <si>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</si>
  <si>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</si>
  <si>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</si>
  <si>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</si>
  <si>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</si>
  <si>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</si>
  <si>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</si>
  <si>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</si>
  <si>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</si>
  <si>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</si>
  <si>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</si>
  <si>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</si>
  <si>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</si>
  <si>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</si>
  <si>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</si>
  <si>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</si>
  <si>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</si>
  <si>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</si>
  <si>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</si>
  <si>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</si>
  <si>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</si>
  <si>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</si>
  <si>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</si>
  <si>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</si>
  <si>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</si>
  <si>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</si>
  <si>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</si>
  <si>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</si>
  <si>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</si>
  <si>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</si>
  <si>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</si>
  <si>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</si>
  <si>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</si>
  <si>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</si>
  <si>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</si>
  <si>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</si>
  <si>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</si>
  <si>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</si>
  <si>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</si>
  <si>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</si>
  <si>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</si>
  <si>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</si>
  <si>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</si>
  <si>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</si>
  <si>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</si>
  <si>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</si>
  <si>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</si>
  <si>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</si>
  <si>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</si>
  <si>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</si>
  <si>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</si>
  <si>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</si>
  <si>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</si>
  <si>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</si>
  <si>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</si>
  <si>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</si>
  <si>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</si>
  <si>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</si>
  <si>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</si>
  <si>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</si>
  <si>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</si>
  <si>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</si>
  <si>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</si>
  <si>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</si>
  <si>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</si>
  <si>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</si>
  <si>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</si>
  <si>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</si>
  <si>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</si>
  <si>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</si>
  <si>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</si>
  <si>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</si>
  <si>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</si>
  <si>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</si>
  <si>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</si>
  <si>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</si>
  <si>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</si>
  <si>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</si>
  <si>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</si>
  <si>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</si>
  <si>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</si>
  <si>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</si>
  <si>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</si>
  <si>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</si>
  <si>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</si>
  <si>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</si>
  <si>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</si>
  <si>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</si>
  <si>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</si>
  <si>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</si>
  <si>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</si>
  <si>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</si>
  <si>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</si>
  <si>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</si>
  <si>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</si>
  <si>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</si>
  <si>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</si>
  <si>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</si>
  <si>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</si>
  <si>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</si>
  <si>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</si>
  <si>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</si>
  <si>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</si>
  <si>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</si>
  <si>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</si>
  <si>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</si>
  <si>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</si>
  <si>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</si>
  <si>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</si>
  <si>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</si>
  <si>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</si>
  <si>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</si>
  <si>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</si>
  <si>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</si>
  <si>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</si>
  <si>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</si>
  <si>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</si>
  <si>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</si>
  <si>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</si>
  <si>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</si>
  <si>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</si>
  <si>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</si>
  <si>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</si>
  <si>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</si>
  <si>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</si>
  <si>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</si>
  <si>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</si>
  <si>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</si>
  <si>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</si>
  <si>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</si>
  <si>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</si>
  <si>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</si>
  <si>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</si>
  <si>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</si>
  <si>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</si>
  <si>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</si>
  <si>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</si>
  <si>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</si>
  <si>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</si>
  <si>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</si>
  <si>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</si>
  <si>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</si>
  <si>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</si>
  <si>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</si>
  <si>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</si>
  <si>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</si>
  <si>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</si>
  <si>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</si>
  <si>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</si>
  <si>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</si>
  <si>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</si>
  <si>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</si>
  <si>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</si>
  <si>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</si>
  <si>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</si>
  <si>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</si>
  <si>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</si>
  <si>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</si>
  <si>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</si>
  <si>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</si>
  <si>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</si>
  <si>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</si>
  <si>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</si>
  <si>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</si>
  <si>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</si>
  <si>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</si>
  <si>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</si>
  <si>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</si>
  <si>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</si>
  <si>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</si>
  <si>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</si>
  <si>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</si>
  <si>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</si>
  <si>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</si>
  <si>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</si>
  <si>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</si>
  <si>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</si>
  <si>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</si>
  <si>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</si>
  <si>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</si>
  <si>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</si>
  <si>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</si>
  <si>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</si>
  <si>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</si>
  <si>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</si>
  <si>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</si>
  <si>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</si>
  <si>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</si>
  <si>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</si>
  <si>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</si>
  <si>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</si>
  <si>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</si>
  <si>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</si>
  <si>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</si>
  <si>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</si>
  <si>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</si>
  <si>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</si>
  <si>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</si>
  <si>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</si>
  <si>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</si>
  <si>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</si>
  <si>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</si>
  <si>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</si>
  <si>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</si>
  <si>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</si>
  <si>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</si>
  <si>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</si>
  <si>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</si>
  <si>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</si>
  <si>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</si>
  <si>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</si>
  <si>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</si>
  <si>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</si>
  <si>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</si>
  <si>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</si>
  <si>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</si>
  <si>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</si>
  <si>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</si>
  <si>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</si>
  <si>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</si>
  <si>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</si>
  <si>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</si>
  <si>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</si>
  <si>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</si>
  <si>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</si>
  <si>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</si>
  <si>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</si>
  <si>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</si>
  <si>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</si>
  <si>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</si>
  <si>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</si>
  <si>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</si>
  <si>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</si>
  <si>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</si>
  <si>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</si>
  <si>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</si>
  <si>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</si>
  <si>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</si>
  <si>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</si>
  <si>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</si>
  <si>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</si>
  <si>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</si>
  <si>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</si>
  <si>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</si>
  <si>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</si>
  <si>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</si>
  <si>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</si>
  <si>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</si>
  <si>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</si>
  <si>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</si>
  <si>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</si>
  <si>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</si>
  <si>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</si>
  <si>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</si>
  <si>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</si>
  <si>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</si>
  <si>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</si>
  <si>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</si>
  <si>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</si>
  <si>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</si>
  <si>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</si>
  <si>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</si>
  <si>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</si>
  <si>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</si>
  <si>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</si>
  <si>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</si>
  <si>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</si>
  <si>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</si>
  <si>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</si>
  <si>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</si>
  <si>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</si>
  <si>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</si>
  <si>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</si>
  <si>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</si>
  <si>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</si>
  <si>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</si>
  <si>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</si>
  <si>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</si>
  <si>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</si>
  <si>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</si>
  <si>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</si>
  <si>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</si>
  <si>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</si>
  <si>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</si>
  <si>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</si>
  <si>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</si>
  <si>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</si>
  <si>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</si>
  <si>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</si>
  <si>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</si>
  <si>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</si>
  <si>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</si>
  <si>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</si>
  <si>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</si>
  <si>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</si>
  <si>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</si>
  <si>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</si>
  <si>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</si>
  <si>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</si>
  <si>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</si>
  <si>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</si>
  <si>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</si>
  <si>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</si>
  <si>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</si>
  <si>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</si>
  <si>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</si>
  <si>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</si>
  <si>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</si>
  <si>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</si>
  <si>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</si>
  <si>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</si>
  <si>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</si>
  <si>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</si>
  <si>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</si>
  <si>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</si>
  <si>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</si>
  <si>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</si>
  <si>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</si>
  <si>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</si>
  <si>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</si>
  <si>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</si>
  <si>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</si>
  <si>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</si>
  <si>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</si>
  <si>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</si>
  <si>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</si>
  <si>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</si>
  <si>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</si>
  <si>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</si>
  <si>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</si>
  <si>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</si>
  <si>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</si>
  <si>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</si>
  <si>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</si>
  <si>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</si>
  <si>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</si>
  <si>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</si>
  <si>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</si>
  <si>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</si>
  <si>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</si>
  <si>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</si>
  <si>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</si>
  <si>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</si>
  <si>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</si>
  <si>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</si>
  <si>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</si>
  <si>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</si>
  <si>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</si>
  <si>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</si>
  <si>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</si>
  <si>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</si>
  <si>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</si>
  <si>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</si>
  <si>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</si>
  <si>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</si>
  <si>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</si>
  <si>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</si>
  <si>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</si>
  <si>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</si>
  <si>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</si>
  <si>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</si>
  <si>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</si>
  <si>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</si>
  <si>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</si>
  <si>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</si>
  <si>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</si>
  <si>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</si>
  <si>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</si>
  <si>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</si>
  <si>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</si>
  <si>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</si>
  <si>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</si>
  <si>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</si>
  <si>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</si>
  <si>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</si>
  <si>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</si>
  <si>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</si>
  <si>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</si>
  <si>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</si>
  <si>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</si>
  <si>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</si>
  <si>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</si>
  <si>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</si>
  <si>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</si>
  <si>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</si>
  <si>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</si>
  <si>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</si>
  <si>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</si>
  <si>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</si>
  <si>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</si>
  <si>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</si>
  <si>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</si>
  <si>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</si>
  <si>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</si>
  <si>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</si>
  <si>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</si>
  <si>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</si>
  <si>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</si>
  <si>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</si>
  <si>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</si>
  <si>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</si>
  <si>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</si>
  <si>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</si>
  <si>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</si>
  <si>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</si>
  <si>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</si>
  <si>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</si>
  <si>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</si>
  <si>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</si>
  <si>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</si>
  <si>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</si>
  <si>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</si>
  <si>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</si>
  <si>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</si>
  <si>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</si>
  <si>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</si>
  <si>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</si>
  <si>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</si>
  <si>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</si>
  <si>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</si>
  <si>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</si>
  <si>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</si>
  <si>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</si>
  <si>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</si>
  <si>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</si>
  <si>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</si>
  <si>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</si>
  <si>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</si>
  <si>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</si>
  <si>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</si>
  <si>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</si>
  <si>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</si>
  <si>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</si>
  <si>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</si>
  <si>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</si>
  <si>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</si>
  <si>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</si>
  <si>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</si>
  <si>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</si>
  <si>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</si>
  <si>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</si>
  <si>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</si>
  <si>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</si>
  <si>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</si>
  <si>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</si>
  <si>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</si>
  <si>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</si>
  <si>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</si>
  <si>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</si>
  <si>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</si>
  <si>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</si>
  <si>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</si>
  <si>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</si>
  <si>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</si>
  <si>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</si>
  <si>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</si>
  <si>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</si>
  <si>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</si>
  <si>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</si>
  <si>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</si>
  <si>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</si>
  <si>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</si>
  <si>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</si>
  <si>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</si>
  <si>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</si>
  <si>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</si>
  <si>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</si>
  <si>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</si>
  <si>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</si>
  <si>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</si>
  <si>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</si>
  <si>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</si>
  <si>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</si>
  <si>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</si>
  <si>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</si>
  <si>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</si>
  <si>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</si>
  <si>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</si>
  <si>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</si>
  <si>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</si>
  <si>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</si>
  <si>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</si>
  <si>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</si>
  <si>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</si>
  <si>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</si>
  <si>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</si>
  <si>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</si>
  <si>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</si>
  <si>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</si>
  <si>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</si>
  <si>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</si>
  <si>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</si>
  <si>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</si>
  <si>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</si>
  <si>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</si>
  <si>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</si>
  <si>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</si>
  <si>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</si>
  <si>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</si>
  <si>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</si>
  <si>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</si>
  <si>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</si>
  <si>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</si>
  <si>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</si>
  <si>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</si>
  <si>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</si>
  <si>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</si>
  <si>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</si>
  <si>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</si>
  <si>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</si>
  <si>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</si>
  <si>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</si>
  <si>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</si>
  <si>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</si>
  <si>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</si>
  <si>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</si>
  <si>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</si>
  <si>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</si>
  <si>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</si>
  <si>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</si>
  <si>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</si>
  <si>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</si>
  <si>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</si>
  <si>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</si>
  <si>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</si>
  <si>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</si>
  <si>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</si>
  <si>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</si>
  <si>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</si>
  <si>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</si>
  <si>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</si>
  <si>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</si>
  <si>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</si>
  <si>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</si>
  <si>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</si>
  <si>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</si>
  <si>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</si>
  <si>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</si>
  <si>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</si>
  <si>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</si>
  <si>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</si>
  <si>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</si>
  <si>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</si>
  <si>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</si>
  <si>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</si>
  <si>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</si>
  <si>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</si>
  <si>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</si>
  <si>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</si>
  <si>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</si>
  <si>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</si>
  <si>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</si>
  <si>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</si>
  <si>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</si>
  <si>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</si>
  <si>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</si>
  <si>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</si>
  <si>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</si>
  <si>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</si>
  <si>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</si>
  <si>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</si>
  <si>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</si>
  <si>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</si>
  <si>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</si>
  <si>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</si>
  <si>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</si>
  <si>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</si>
  <si>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</si>
  <si>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</si>
  <si>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</si>
  <si>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</si>
  <si>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</si>
  <si>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</si>
  <si>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</si>
  <si>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</si>
  <si>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</si>
  <si>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</si>
  <si>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</si>
  <si>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</si>
  <si>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</si>
  <si>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</si>
  <si>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</si>
  <si>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</si>
  <si>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</si>
  <si>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</si>
  <si>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</si>
  <si>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</si>
  <si>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</si>
  <si>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</si>
  <si>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</si>
  <si>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</si>
  <si>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</si>
  <si>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</si>
  <si>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</si>
  <si>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</si>
  <si>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</si>
  <si>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</si>
  <si>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</si>
  <si>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</si>
  <si>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</si>
  <si>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</si>
  <si>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</si>
  <si>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</si>
  <si>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</si>
  <si>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</si>
  <si>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</si>
  <si>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</si>
  <si>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</si>
  <si>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</si>
  <si>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</si>
  <si>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</si>
  <si>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</si>
  <si>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</si>
  <si>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</si>
  <si>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</si>
  <si>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</si>
  <si>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</si>
  <si>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</si>
  <si>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</si>
  <si>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</si>
  <si>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</si>
  <si>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</si>
  <si>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</si>
  <si>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</si>
  <si>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</si>
  <si>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</si>
  <si>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</si>
  <si>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</si>
  <si>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</si>
  <si>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</si>
  <si>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</si>
  <si>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</si>
  <si>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</si>
  <si>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</si>
  <si>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</si>
  <si>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</si>
  <si>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</si>
  <si>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</si>
  <si>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</si>
  <si>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</si>
  <si>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</si>
  <si>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</si>
  <si>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</si>
  <si>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</si>
  <si>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</si>
  <si>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</si>
  <si>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</si>
  <si>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</si>
  <si>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</si>
  <si>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</si>
  <si>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</si>
  <si>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</si>
  <si>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</si>
  <si>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</si>
  <si>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</si>
  <si>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</si>
  <si>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</si>
  <si>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</si>
  <si>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</si>
  <si>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</si>
  <si>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</si>
  <si>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</si>
  <si>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</si>
  <si>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</si>
  <si>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</si>
  <si>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</si>
  <si>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</si>
  <si>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</si>
  <si>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</si>
  <si>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</si>
  <si>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</si>
  <si>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</si>
  <si>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</si>
  <si>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</si>
  <si>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</si>
  <si>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</si>
  <si>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</si>
  <si>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</si>
  <si>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</si>
  <si>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</si>
  <si>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</si>
  <si>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</si>
  <si>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</si>
  <si>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</si>
  <si>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</si>
  <si>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</si>
  <si>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</si>
  <si>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</si>
  <si>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</si>
  <si>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</si>
  <si>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</si>
  <si>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</si>
  <si>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</si>
  <si>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</si>
  <si>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</si>
  <si>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</si>
  <si>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</si>
  <si>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</si>
  <si>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</si>
  <si>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</si>
  <si>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</si>
  <si>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</si>
  <si>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</si>
  <si>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</si>
  <si>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</si>
  <si>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</si>
  <si>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</si>
  <si>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</si>
  <si>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</si>
  <si>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</si>
  <si>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</si>
  <si>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</si>
  <si>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</si>
  <si>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</si>
  <si>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</si>
  <si>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</si>
  <si>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</si>
  <si>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</si>
  <si>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</si>
  <si>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</si>
  <si>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</si>
  <si>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</si>
  <si>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</si>
  <si>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</si>
  <si>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</si>
  <si>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</si>
  <si>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</si>
  <si>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</si>
  <si>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</si>
  <si>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</si>
  <si>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</si>
  <si>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</si>
  <si>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</si>
  <si>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</si>
  <si>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</si>
  <si>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</si>
  <si>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</si>
  <si>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</si>
  <si>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</si>
  <si>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</si>
  <si>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</si>
  <si>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</si>
  <si>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</si>
  <si>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</si>
  <si>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</si>
  <si>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</si>
  <si>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</si>
  <si>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</si>
  <si>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</si>
  <si>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</si>
  <si>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</si>
  <si>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</si>
  <si>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</si>
  <si>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</si>
  <si>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</si>
  <si>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</si>
  <si>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</si>
  <si>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</si>
  <si>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</si>
  <si>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</si>
  <si>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</si>
  <si>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</si>
  <si>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</si>
  <si>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</si>
  <si>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</si>
  <si>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</si>
  <si>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</si>
  <si>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</si>
  <si>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</si>
  <si>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</si>
  <si>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</si>
  <si>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</si>
  <si>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</si>
  <si>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</si>
  <si>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</si>
  <si>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</si>
  <si>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</si>
  <si>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</si>
  <si>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</si>
  <si>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</si>
  <si>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</si>
  <si>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</si>
  <si>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</si>
  <si>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</si>
  <si>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</si>
  <si>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</si>
  <si>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</si>
  <si>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</si>
  <si>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</si>
  <si>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</si>
  <si>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</si>
  <si>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</si>
  <si>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</si>
  <si>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</si>
  <si>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</si>
  <si>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</si>
  <si>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</si>
  <si>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</si>
  <si>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</si>
  <si>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</si>
  <si>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</si>
  <si>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</si>
  <si>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</si>
  <si>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</si>
  <si>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</si>
  <si>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</si>
  <si>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</si>
  <si>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</si>
  <si>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</si>
  <si>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</si>
  <si>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</si>
  <si>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</si>
  <si>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</si>
  <si>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</si>
  <si>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</si>
  <si>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</si>
  <si>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</si>
  <si>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</si>
  <si>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</si>
  <si>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</si>
  <si>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</si>
  <si>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</si>
  <si>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</si>
  <si>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</si>
  <si>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</si>
  <si>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</si>
  <si>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</si>
  <si>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</si>
  <si>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</si>
  <si>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</si>
  <si>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</si>
  <si>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</si>
  <si>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</si>
  <si>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</si>
  <si>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</si>
  <si>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</si>
  <si>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</si>
  <si>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</si>
  <si>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</si>
  <si>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</si>
  <si>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</si>
  <si>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</si>
  <si>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</si>
  <si>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</si>
  <si>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</si>
  <si>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</si>
  <si>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</si>
  <si>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</si>
  <si>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</si>
  <si>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</si>
  <si>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</si>
  <si>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</si>
  <si>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</si>
  <si>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</si>
  <si>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</si>
  <si>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</si>
  <si>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</si>
  <si>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</si>
  <si>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</si>
  <si>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</si>
  <si>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</si>
  <si>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</si>
  <si>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</si>
  <si>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</si>
  <si>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</si>
  <si>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</si>
  <si>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</si>
  <si>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</si>
  <si>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</si>
  <si>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</si>
  <si>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</si>
  <si>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</si>
  <si>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</si>
  <si>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</si>
  <si>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</si>
  <si>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</si>
  <si>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</si>
  <si>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</si>
  <si>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</si>
  <si>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</si>
  <si>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</si>
  <si>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</si>
  <si>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</si>
  <si>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</si>
  <si>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</si>
  <si>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</si>
  <si>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</si>
  <si>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</si>
  <si>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</si>
  <si>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</si>
  <si>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</si>
  <si>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</si>
  <si>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</si>
  <si>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</si>
  <si>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</si>
  <si>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</si>
  <si>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</si>
  <si>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</si>
  <si>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</si>
  <si>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</si>
  <si>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</si>
  <si>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</si>
  <si>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</si>
  <si>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</si>
  <si>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</si>
  <si>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</si>
  <si>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</si>
  <si>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</si>
  <si>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</si>
  <si>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</si>
  <si>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</si>
  <si>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</si>
  <si>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</si>
  <si>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</si>
  <si>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</si>
  <si>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</si>
  <si>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</si>
  <si>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</si>
  <si>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</si>
  <si>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</si>
  <si>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</si>
  <si>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</si>
  <si>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</si>
  <si>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</si>
  <si>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</si>
  <si>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</si>
  <si>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</si>
  <si>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</si>
  <si>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</si>
  <si>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</si>
  <si>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</si>
  <si>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</si>
  <si>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</si>
  <si>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</si>
  <si>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</si>
  <si>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</si>
  <si>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</si>
  <si>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</si>
  <si>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</si>
  <si>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</si>
  <si>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</si>
  <si>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</si>
  <si>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</si>
  <si>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</si>
  <si>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</si>
  <si>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</si>
  <si>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</si>
  <si>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</si>
  <si>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</si>
  <si>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</si>
  <si>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</si>
  <si>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</si>
  <si>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</si>
  <si>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</si>
  <si>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</si>
  <si>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</si>
  <si>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</si>
  <si>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</si>
  <si>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</si>
  <si>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</si>
  <si>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</si>
  <si>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</si>
  <si>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</si>
  <si>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</si>
  <si>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</si>
  <si>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</si>
  <si>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</si>
  <si>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</si>
  <si>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</si>
  <si>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</si>
  <si>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</si>
  <si>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</si>
  <si>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</si>
  <si>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</si>
  <si>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</si>
  <si>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</si>
  <si>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</si>
  <si>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</si>
  <si>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</si>
  <si>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</si>
  <si>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</si>
  <si>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</si>
  <si>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</si>
  <si>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</si>
  <si>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</si>
  <si>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</si>
  <si>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</si>
  <si>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</si>
  <si>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</si>
  <si>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</si>
  <si>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</si>
  <si>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</si>
  <si>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</si>
  <si>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</si>
  <si>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</si>
  <si>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</si>
  <si>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</si>
  <si>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</si>
  <si>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</si>
  <si>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</si>
  <si>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</si>
  <si>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</si>
  <si>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</si>
  <si>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</si>
  <si>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</si>
  <si>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</si>
  <si>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</si>
  <si>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</si>
  <si>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</si>
  <si>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</si>
  <si>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</si>
  <si>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</si>
  <si>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</si>
  <si>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</si>
  <si>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</si>
  <si>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</si>
  <si>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</si>
  <si>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</si>
  <si>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</si>
  <si>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</si>
  <si>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</si>
  <si>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</si>
  <si>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</si>
  <si>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</si>
  <si>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</si>
  <si>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</si>
  <si>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</si>
  <si>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</si>
  <si>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</si>
  <si>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</si>
  <si>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</si>
  <si>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</si>
  <si>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</si>
  <si>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</si>
  <si>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</si>
  <si>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</si>
  <si>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</si>
  <si>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</si>
  <si>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</si>
  <si>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</si>
  <si>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</si>
  <si>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</si>
  <si>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</si>
  <si>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</si>
  <si>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</si>
  <si>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</si>
  <si>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</si>
  <si>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</si>
  <si>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</si>
  <si>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</si>
  <si>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</si>
  <si>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</si>
  <si>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</si>
  <si>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</si>
  <si>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</si>
  <si>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</si>
  <si>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</si>
  <si>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</si>
  <si>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</si>
  <si>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</si>
  <si>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</si>
  <si>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</si>
  <si>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</si>
  <si>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</si>
  <si>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</si>
  <si>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</si>
  <si>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</si>
  <si>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</si>
  <si>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</si>
  <si>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</si>
  <si>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</si>
  <si>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</si>
  <si>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</si>
  <si>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</si>
  <si>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</si>
  <si>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</si>
  <si>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</si>
  <si>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</si>
  <si>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</si>
  <si>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</si>
  <si>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</si>
  <si>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</si>
  <si>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</si>
  <si>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</si>
  <si>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</si>
  <si>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</si>
  <si>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</si>
  <si>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</si>
  <si>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</si>
  <si>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</si>
  <si>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</si>
  <si>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</si>
  <si>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</si>
  <si>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</si>
  <si>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</si>
  <si>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</si>
  <si>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</si>
  <si>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</si>
  <si>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</si>
  <si>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</si>
  <si>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</si>
  <si>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</si>
  <si>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</si>
  <si>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</si>
  <si>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</si>
  <si>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</si>
  <si>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</si>
  <si>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</si>
  <si>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</si>
  <si>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</si>
  <si>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</si>
  <si>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</si>
  <si>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</si>
  <si>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</si>
  <si>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</si>
  <si>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</si>
  <si>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</si>
  <si>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</si>
  <si>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</si>
  <si>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</si>
  <si>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</si>
  <si>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</si>
  <si>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</si>
  <si>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</si>
  <si>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</si>
  <si>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</si>
  <si>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</si>
  <si>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</si>
  <si>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</si>
  <si>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</si>
  <si>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</si>
  <si>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</si>
  <si>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</si>
  <si>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</si>
  <si>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</si>
  <si>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</si>
  <si>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</si>
  <si>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</si>
  <si>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</si>
  <si>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</si>
  <si>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</si>
  <si>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</si>
  <si>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</si>
  <si>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</si>
  <si>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</si>
  <si>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</si>
  <si>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</si>
  <si>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</si>
  <si>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</si>
  <si>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</si>
  <si>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</si>
  <si>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</si>
  <si>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</si>
  <si>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</si>
  <si>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</si>
  <si>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</si>
  <si>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</si>
  <si>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</si>
  <si>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</si>
  <si>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</si>
  <si>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</si>
  <si>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</si>
  <si>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</si>
  <si>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</si>
  <si>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</si>
  <si>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</si>
  <si>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</si>
  <si>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</si>
  <si>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</si>
  <si>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</si>
  <si>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</si>
  <si>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</si>
  <si>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</si>
  <si>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</si>
  <si>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</si>
  <si>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</si>
  <si>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</si>
  <si>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</si>
  <si>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</si>
  <si>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</si>
  <si>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</si>
  <si>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</si>
  <si>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</si>
  <si>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</si>
  <si>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</si>
  <si>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</si>
  <si>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</si>
  <si>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</si>
  <si>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</si>
  <si>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</si>
  <si>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</si>
  <si>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</si>
  <si>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</si>
  <si>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</si>
  <si>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</si>
  <si>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</si>
  <si>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</si>
  <si>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</si>
  <si>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</si>
  <si>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</si>
  <si>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</si>
  <si>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</si>
  <si>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</si>
  <si>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</si>
  <si>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</si>
  <si>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</si>
  <si>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</si>
  <si>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</si>
  <si>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</si>
  <si>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</si>
  <si>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</si>
  <si>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</si>
  <si>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</si>
  <si>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</si>
  <si>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</si>
  <si>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</si>
  <si>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</si>
  <si>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</si>
  <si>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</si>
  <si>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</si>
  <si>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</si>
  <si>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</si>
  <si>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</si>
  <si>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</si>
  <si>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</si>
  <si>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</si>
  <si>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</si>
  <si>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</si>
  <si>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</si>
  <si>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</si>
  <si>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</si>
  <si>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</si>
  <si>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</si>
  <si>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</si>
  <si>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</si>
  <si>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</si>
  <si>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</si>
  <si>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</si>
  <si>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</si>
  <si>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</si>
  <si>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</si>
  <si>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</si>
  <si>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</si>
  <si>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</si>
  <si>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</si>
  <si>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</si>
  <si>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</si>
  <si>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</si>
  <si>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</si>
  <si>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</si>
  <si>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</si>
  <si>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</si>
  <si>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</si>
  <si>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</si>
  <si>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</si>
  <si>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</si>
  <si>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</si>
  <si>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</si>
  <si>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</si>
  <si>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</si>
  <si>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</si>
  <si>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</si>
  <si>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</si>
  <si>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</si>
  <si>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</si>
  <si>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</si>
  <si>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</si>
  <si>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</si>
  <si>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</si>
  <si>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</si>
  <si>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</si>
  <si>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</si>
  <si>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</si>
  <si>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</si>
  <si>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</si>
  <si>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</si>
  <si>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</si>
  <si>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</si>
  <si>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</si>
  <si>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</si>
  <si>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</si>
  <si>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</si>
  <si>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</si>
  <si>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</si>
  <si>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</si>
  <si>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</si>
  <si>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</si>
  <si>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</si>
  <si>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</si>
  <si>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</si>
  <si>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</si>
  <si>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</si>
  <si>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</si>
  <si>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</si>
  <si>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</si>
  <si>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</si>
  <si>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</si>
  <si>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</si>
  <si>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</si>
  <si>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</si>
  <si>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</si>
  <si>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</si>
  <si>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</si>
  <si>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</si>
  <si>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</si>
  <si>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</si>
  <si>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</si>
  <si>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</si>
  <si>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</si>
  <si>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</si>
  <si>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</si>
  <si>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</si>
  <si>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</si>
  <si>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</si>
  <si>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</si>
  <si>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</si>
  <si>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</si>
  <si>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</si>
  <si>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</si>
  <si>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</si>
  <si>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</si>
  <si>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</si>
  <si>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</si>
  <si>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</si>
  <si>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</si>
  <si>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</si>
  <si>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</si>
  <si>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</si>
  <si>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</si>
  <si>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</si>
  <si>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</si>
  <si>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</si>
  <si>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</si>
  <si>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</si>
  <si>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</si>
  <si>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</si>
  <si>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</si>
  <si>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</si>
  <si>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</si>
  <si>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</si>
  <si>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</si>
  <si>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</si>
  <si>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</si>
  <si>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</si>
  <si>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</si>
  <si>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</si>
  <si>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</si>
  <si>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</si>
  <si>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</si>
  <si>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</si>
  <si>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</si>
  <si>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</si>
  <si>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</si>
  <si>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</si>
  <si>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</si>
  <si>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</si>
  <si>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</si>
  <si>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</si>
  <si>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</si>
  <si>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</si>
  <si>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</si>
  <si>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</si>
  <si>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</si>
  <si>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</si>
  <si>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</si>
  <si>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</si>
  <si>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</si>
  <si>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</si>
  <si>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</si>
  <si>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</si>
  <si>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</si>
  <si>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</si>
  <si>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</si>
  <si>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</si>
  <si>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</si>
  <si>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</si>
  <si>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</si>
  <si>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</si>
  <si>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</si>
  <si>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</si>
  <si>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</si>
  <si>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</si>
  <si>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</si>
  <si>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</si>
  <si>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</si>
  <si>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</si>
  <si>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</si>
  <si>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</si>
  <si>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</si>
  <si>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</si>
  <si>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</si>
  <si>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</si>
  <si>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</si>
  <si>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</si>
  <si>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</si>
  <si>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</si>
  <si>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</si>
  <si>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</si>
  <si>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</si>
  <si>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</si>
  <si>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</si>
  <si>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</si>
  <si>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</si>
  <si>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</si>
  <si>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</si>
  <si>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</si>
  <si>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</si>
  <si>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</si>
  <si>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</si>
  <si>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</si>
  <si>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</si>
  <si>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</si>
  <si>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</si>
  <si>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</si>
  <si>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</si>
  <si>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</si>
  <si>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</si>
  <si>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</si>
  <si>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</si>
  <si>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</si>
  <si>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</si>
  <si>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</si>
  <si>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</si>
  <si>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</si>
  <si>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</si>
  <si>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</si>
  <si>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</si>
  <si>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</si>
  <si>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</si>
  <si>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</si>
  <si>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</si>
  <si>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</si>
  <si>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</si>
  <si>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</si>
  <si>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</si>
  <si>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</si>
  <si>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</si>
  <si>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</si>
  <si>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</si>
  <si>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</si>
  <si>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</si>
  <si>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</si>
  <si>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</si>
  <si>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</si>
  <si>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</si>
  <si>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</si>
  <si>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</si>
  <si>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</si>
  <si>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</si>
  <si>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</si>
  <si>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</si>
  <si>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</si>
  <si>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</si>
  <si>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</si>
  <si>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</si>
  <si>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</si>
  <si>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</si>
  <si>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</si>
  <si>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</si>
  <si>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</si>
  <si>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</si>
  <si>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</si>
  <si>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</si>
  <si>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</si>
  <si>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</si>
  <si>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</si>
  <si>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</si>
  <si>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</si>
  <si>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</si>
  <si>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</si>
  <si>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</si>
  <si>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</si>
  <si>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</si>
  <si>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</si>
  <si>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</si>
  <si>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</si>
  <si>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</si>
  <si>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</si>
  <si>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</si>
  <si>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</si>
  <si>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</si>
  <si>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</si>
  <si>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</si>
  <si>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</si>
  <si>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</si>
  <si>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</si>
  <si>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</si>
  <si>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</si>
  <si>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</si>
  <si>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</si>
  <si>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</si>
  <si>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</si>
  <si>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</si>
  <si>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</si>
  <si>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</si>
  <si>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</si>
  <si>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</si>
  <si>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</si>
  <si>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</si>
  <si>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</si>
  <si>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</si>
  <si>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</si>
  <si>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</si>
  <si>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</si>
  <si>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</si>
  <si>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</si>
  <si>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</si>
  <si>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</si>
  <si>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</si>
  <si>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</si>
  <si>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</si>
  <si>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</si>
  <si>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</si>
  <si>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</si>
  <si>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</si>
  <si>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</si>
  <si>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</si>
  <si>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</si>
  <si>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</si>
  <si>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</si>
  <si>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</si>
  <si>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</si>
  <si>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</si>
  <si>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</si>
  <si>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</si>
  <si>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</si>
  <si>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</si>
  <si>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</si>
  <si>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</si>
  <si>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</si>
  <si>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</si>
  <si>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</si>
  <si>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</si>
  <si>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</si>
  <si>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</si>
  <si>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</si>
  <si>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</si>
  <si>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</si>
  <si>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</si>
  <si>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</si>
  <si>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</si>
  <si>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</si>
  <si>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</si>
  <si>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</si>
  <si>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</si>
  <si>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</si>
  <si>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</si>
  <si>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</si>
  <si>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</si>
  <si>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</si>
  <si>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</si>
  <si>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</si>
  <si>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</si>
  <si>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</si>
  <si>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</si>
  <si>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</si>
  <si>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</si>
  <si>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</si>
  <si>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</si>
  <si>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</si>
  <si>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</si>
  <si>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</si>
  <si>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</si>
  <si>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</si>
  <si>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</si>
  <si>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</si>
  <si>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</si>
  <si>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</si>
  <si>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</si>
  <si>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</si>
  <si>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</si>
  <si>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</si>
  <si>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</si>
  <si>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</si>
  <si>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</si>
  <si>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</si>
  <si>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</si>
  <si>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</si>
  <si>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</si>
  <si>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</si>
  <si>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</si>
  <si>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</si>
  <si>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</si>
  <si>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</si>
  <si>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</si>
  <si>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</si>
  <si>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</si>
  <si>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</si>
  <si>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</si>
  <si>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</si>
  <si>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</si>
  <si>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</si>
  <si>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</si>
  <si>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</si>
  <si>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</si>
  <si>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</si>
  <si>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</si>
  <si>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</si>
  <si>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</si>
  <si>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</si>
  <si>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</si>
  <si>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</si>
  <si>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</si>
  <si>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</si>
  <si>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</si>
  <si>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</si>
  <si>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</si>
  <si>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</si>
  <si>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</si>
  <si>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</si>
  <si>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</si>
  <si>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</si>
  <si>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</si>
  <si>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</si>
  <si>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</si>
  <si>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</si>
  <si>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</si>
  <si>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</si>
  <si>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</si>
  <si>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</si>
  <si>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</si>
  <si>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</si>
  <si>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</si>
  <si>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</si>
  <si>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</si>
  <si>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</si>
  <si>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</si>
  <si>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</si>
  <si>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</si>
  <si>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</si>
  <si>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</si>
  <si>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</si>
  <si>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</si>
  <si>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</si>
  <si>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</si>
  <si>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</si>
  <si>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</si>
  <si>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</si>
  <si>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</si>
  <si>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</si>
  <si>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</si>
  <si>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</si>
  <si>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</si>
  <si>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</si>
  <si>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</si>
  <si>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</si>
  <si>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</si>
  <si>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</si>
  <si>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</si>
  <si>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</si>
  <si>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</si>
  <si>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</si>
  <si>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</si>
  <si>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</si>
  <si>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</si>
  <si>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</si>
  <si>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</si>
  <si>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</si>
  <si>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</si>
  <si>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</si>
  <si>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</si>
  <si>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</si>
  <si>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</si>
  <si>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</si>
  <si>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</si>
  <si>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</si>
  <si>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</si>
  <si>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</si>
  <si>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</si>
  <si>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</si>
  <si>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</si>
  <si>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</si>
  <si>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</si>
  <si>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</si>
  <si>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</si>
  <si>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</si>
  <si>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</si>
  <si>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</si>
  <si>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</si>
  <si>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</si>
  <si>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</si>
  <si>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</si>
  <si>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</si>
  <si>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</si>
  <si>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</si>
  <si>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</si>
  <si>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</si>
  <si>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</si>
  <si>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</si>
  <si>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</si>
  <si>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</si>
  <si>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</si>
  <si>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</si>
  <si>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</si>
  <si>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</si>
  <si>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</si>
  <si>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</si>
  <si>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</si>
  <si>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</si>
  <si>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</si>
  <si>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</si>
  <si>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</si>
  <si>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</si>
  <si>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</si>
  <si>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</si>
  <si>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</si>
  <si>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</si>
  <si>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</si>
  <si>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</si>
  <si>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</si>
  <si>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</si>
  <si>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</si>
  <si>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</si>
  <si>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</si>
  <si>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</si>
  <si>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</si>
  <si>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</si>
  <si>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</si>
  <si>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</si>
  <si>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</si>
  <si>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</si>
  <si>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</si>
  <si>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</si>
  <si>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</si>
  <si>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</si>
  <si>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</si>
  <si>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</si>
  <si>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</si>
  <si>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</si>
  <si>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</si>
  <si>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</si>
  <si>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</si>
  <si>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</si>
  <si>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</si>
  <si>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</si>
  <si>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</si>
  <si>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</si>
  <si>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</si>
  <si>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</si>
  <si>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</si>
  <si>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</si>
  <si>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</si>
  <si>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</si>
  <si>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</si>
  <si>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</si>
  <si>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</si>
  <si>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</si>
  <si>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</si>
  <si>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</si>
  <si>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</si>
  <si>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</si>
  <si>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</si>
  <si>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</si>
  <si>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</si>
  <si>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</si>
  <si>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</si>
  <si>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</si>
  <si>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</si>
  <si>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</si>
  <si>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</si>
  <si>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</si>
  <si>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</si>
  <si>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</si>
  <si>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</si>
  <si>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</si>
  <si>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</si>
  <si>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</si>
  <si>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</si>
  <si>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</si>
  <si>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</si>
  <si>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</si>
  <si>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</si>
  <si>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</si>
  <si>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</si>
  <si>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</si>
  <si>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</si>
  <si>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</si>
  <si>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</si>
  <si>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</si>
  <si>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</si>
  <si>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</si>
  <si>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</si>
  <si>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</si>
  <si>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</si>
  <si>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</si>
  <si>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</si>
  <si>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</si>
  <si>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</si>
  <si>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</si>
  <si>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</si>
  <si>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</si>
  <si>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</si>
  <si>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</si>
  <si>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</si>
  <si>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</si>
  <si>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</si>
  <si>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</si>
  <si>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</si>
  <si>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</si>
  <si>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</si>
  <si>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</si>
  <si>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</si>
  <si>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</si>
  <si>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</si>
  <si>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</si>
  <si>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</si>
  <si>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</si>
  <si>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</si>
  <si>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</si>
  <si>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</si>
  <si>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</si>
  <si>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</si>
  <si>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</si>
  <si>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</si>
  <si>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</si>
  <si>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</si>
  <si>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</si>
  <si>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</si>
  <si>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</si>
  <si>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</si>
  <si>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</si>
  <si>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</si>
  <si>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</si>
  <si>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</si>
  <si>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</si>
  <si>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</si>
  <si>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</si>
  <si>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</si>
  <si>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</si>
  <si>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</si>
  <si>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</si>
  <si>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</si>
  <si>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</si>
  <si>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</si>
  <si>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</si>
  <si>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</si>
  <si>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</si>
  <si>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</si>
  <si>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</si>
  <si>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</si>
  <si>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</si>
  <si>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</si>
  <si>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</si>
  <si>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</si>
  <si>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</si>
  <si>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</si>
  <si>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</si>
  <si>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</si>
  <si>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</si>
  <si>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</si>
  <si>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</si>
  <si>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</si>
  <si>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</si>
  <si>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</si>
  <si>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</si>
  <si>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</si>
  <si>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</si>
  <si>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</si>
  <si>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</si>
  <si>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</si>
  <si>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</si>
  <si>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</si>
  <si>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</si>
  <si>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</si>
  <si>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</si>
  <si>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</si>
  <si>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</si>
  <si>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</si>
  <si>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</si>
  <si>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</si>
  <si>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</si>
  <si>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</si>
  <si>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</si>
  <si>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</si>
  <si>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</si>
  <si>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</si>
  <si>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</si>
  <si>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</si>
  <si>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</si>
  <si>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</si>
  <si>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</si>
  <si>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</si>
  <si>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</si>
  <si>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</si>
  <si>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</si>
  <si>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</si>
  <si>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</si>
  <si>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</si>
  <si>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</si>
  <si>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</si>
  <si>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</si>
  <si>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</si>
  <si>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</si>
  <si>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</si>
  <si>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</si>
  <si>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</si>
  <si>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</si>
  <si>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</si>
  <si>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</si>
  <si>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</si>
  <si>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</si>
  <si>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</si>
  <si>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</si>
  <si>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</si>
  <si>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</si>
  <si>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</si>
  <si>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</si>
  <si>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</si>
  <si>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</si>
  <si>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</si>
  <si>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</si>
  <si>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</si>
  <si>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</si>
  <si>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</si>
  <si>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</si>
  <si>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</si>
  <si>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</si>
  <si>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</si>
  <si>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</si>
  <si>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</si>
  <si>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</si>
  <si>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</si>
  <si>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</si>
  <si>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</si>
  <si>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</si>
  <si>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</si>
  <si>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</si>
  <si>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</si>
  <si>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</si>
  <si>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</si>
  <si>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</si>
  <si>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</si>
  <si>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</si>
  <si>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</si>
  <si>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</si>
  <si>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</si>
  <si>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</si>
  <si>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</si>
  <si>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</si>
  <si>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</si>
  <si>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</si>
  <si>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</si>
  <si>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</si>
  <si>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</si>
  <si>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</si>
  <si>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</si>
  <si>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</si>
  <si>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</si>
  <si>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</si>
  <si>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</si>
  <si>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</si>
  <si>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</si>
  <si>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</si>
  <si>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</si>
  <si>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</si>
  <si>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</si>
  <si>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</si>
  <si>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</si>
  <si>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</si>
  <si>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</si>
  <si>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</si>
  <si>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</si>
  <si>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</si>
  <si>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</si>
  <si>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</si>
  <si>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</si>
  <si>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</si>
  <si>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</si>
  <si>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</si>
  <si>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</si>
  <si>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</si>
  <si>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</si>
  <si>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</si>
  <si>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</si>
  <si>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</si>
  <si>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</si>
  <si>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</si>
  <si>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</si>
  <si>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</si>
  <si>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</si>
  <si>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</si>
  <si>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</si>
  <si>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</si>
  <si>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</si>
  <si>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</si>
  <si>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</si>
  <si>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</si>
  <si>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</si>
  <si>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</si>
  <si>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</si>
  <si>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</si>
  <si>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</si>
  <si>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</si>
  <si>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</si>
  <si>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</si>
  <si>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</si>
  <si>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</si>
  <si>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</si>
  <si>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</si>
  <si>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</si>
  <si>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</si>
  <si>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</si>
  <si>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</si>
  <si>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</si>
  <si>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</si>
  <si>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</si>
  <si>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</si>
  <si>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</si>
  <si>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</si>
  <si>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</si>
  <si>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</si>
  <si>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</si>
  <si>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</si>
  <si>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</si>
  <si>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</si>
  <si>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</si>
  <si>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</si>
  <si>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</si>
  <si>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</si>
  <si>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</si>
  <si>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</si>
  <si>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</si>
  <si>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</si>
  <si>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</si>
  <si>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</si>
  <si>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</si>
  <si>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</si>
  <si>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</si>
  <si>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</si>
  <si>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</si>
  <si>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</si>
  <si>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</si>
  <si>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</si>
  <si>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</si>
  <si>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</si>
  <si>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</si>
  <si>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</si>
  <si>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</si>
  <si>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</si>
  <si>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</si>
  <si>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</si>
  <si>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</si>
  <si>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</si>
  <si>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</si>
  <si>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</si>
  <si>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</si>
  <si>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</si>
  <si>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</si>
  <si>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</si>
  <si>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</si>
  <si>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</si>
  <si>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</si>
  <si>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</si>
  <si>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</si>
  <si>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</si>
  <si>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</si>
  <si>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</si>
  <si>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</si>
  <si>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</si>
  <si>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</si>
  <si>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</si>
  <si>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</si>
  <si>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</si>
  <si>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</si>
  <si>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</si>
  <si>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</si>
  <si>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</si>
  <si>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</si>
  <si>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</si>
  <si>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</si>
  <si>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</si>
  <si>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</si>
  <si>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</si>
  <si>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</si>
  <si>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</si>
  <si>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</si>
  <si>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</si>
  <si>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</si>
  <si>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</si>
  <si>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</si>
  <si>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</si>
  <si>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</si>
  <si>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</si>
  <si>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</si>
  <si>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</si>
  <si>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</si>
  <si>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</si>
  <si>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</si>
  <si>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</si>
  <si>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</si>
  <si>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</si>
  <si>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</si>
  <si>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</si>
  <si>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</si>
  <si>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</si>
  <si>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</si>
  <si>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</si>
  <si>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</si>
  <si>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</si>
  <si>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</si>
  <si>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</si>
  <si>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</si>
  <si>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</si>
  <si>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</si>
  <si>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</si>
  <si>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</si>
  <si>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</si>
  <si>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</si>
  <si>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</si>
  <si>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</si>
  <si>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</si>
  <si>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</si>
  <si>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</si>
  <si>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</si>
  <si>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</si>
  <si>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</si>
  <si>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</si>
  <si>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</si>
  <si>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</si>
  <si>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</si>
  <si>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</si>
  <si>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</si>
  <si>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</si>
  <si>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</si>
  <si>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</si>
  <si>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</si>
  <si>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</si>
  <si>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</si>
  <si>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</si>
  <si>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</si>
  <si>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</si>
  <si>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</si>
  <si>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</si>
  <si>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</si>
  <si>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</si>
  <si>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</si>
  <si>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</si>
  <si>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</si>
  <si>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</si>
  <si>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</si>
  <si>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</si>
  <si>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</si>
  <si>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</si>
  <si>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</si>
  <si>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</si>
  <si>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</si>
  <si>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</si>
  <si>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</si>
  <si>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</si>
  <si>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</si>
  <si>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</si>
  <si>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</si>
  <si>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</si>
  <si>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</si>
  <si>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</si>
  <si>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</si>
  <si>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</si>
  <si>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</si>
  <si>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</si>
  <si>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</si>
  <si>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</si>
  <si>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</si>
  <si>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</si>
  <si>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</si>
  <si>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</si>
  <si>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</si>
  <si>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</si>
  <si>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</si>
  <si>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</si>
  <si>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</si>
  <si>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</si>
  <si>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</si>
  <si>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</si>
  <si>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</si>
  <si>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</si>
  <si>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</si>
  <si>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</si>
  <si>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</si>
  <si>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</si>
  <si>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</si>
  <si>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</si>
  <si>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</si>
  <si>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</si>
  <si>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</si>
  <si>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</si>
  <si>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</si>
  <si>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</si>
  <si>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</si>
  <si>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</si>
  <si>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</si>
  <si>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</si>
  <si>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</si>
  <si>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</si>
  <si>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</si>
  <si>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</si>
  <si>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</si>
  <si>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</si>
  <si>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</si>
  <si>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</si>
  <si>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</si>
  <si>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</si>
  <si>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</si>
  <si>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</si>
  <si>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</si>
  <si>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</si>
  <si>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</si>
  <si>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</si>
  <si>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</si>
  <si>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</si>
  <si>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</si>
  <si>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</si>
  <si>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</si>
  <si>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</si>
  <si>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</si>
  <si>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</si>
  <si>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</si>
  <si>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</si>
  <si>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</si>
  <si>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</si>
  <si>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</si>
  <si>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</si>
  <si>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</si>
  <si>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</si>
  <si>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</si>
  <si>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</si>
  <si>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</si>
  <si>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</si>
  <si>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</si>
  <si>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</si>
  <si>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</si>
  <si>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</si>
  <si>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</si>
  <si>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</si>
  <si>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</si>
  <si>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</si>
  <si>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</si>
  <si>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</si>
  <si>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</si>
  <si>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</si>
  <si>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</si>
  <si>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</si>
  <si>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</si>
  <si>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</si>
  <si>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</si>
  <si>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</si>
  <si>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</si>
  <si>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</si>
  <si>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</si>
  <si>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</si>
  <si>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</si>
  <si>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</si>
  <si>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</si>
  <si>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</si>
  <si>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</si>
  <si>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</si>
  <si>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</si>
  <si>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</si>
  <si>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</si>
  <si>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</si>
  <si>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</si>
  <si>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</si>
  <si>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</si>
  <si>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</si>
  <si>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</si>
  <si>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</si>
  <si>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</si>
  <si>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</si>
  <si>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</si>
  <si>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</si>
  <si>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</si>
  <si>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</si>
  <si>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</si>
  <si>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</si>
  <si>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</si>
  <si>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</si>
  <si>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</si>
  <si>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</si>
  <si>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</si>
  <si>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</si>
  <si>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</si>
  <si>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</si>
  <si>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</si>
  <si>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</si>
  <si>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</si>
  <si>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</si>
  <si>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</si>
  <si>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</si>
  <si>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</si>
  <si>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</si>
  <si>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</si>
  <si>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</si>
  <si>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</si>
  <si>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</si>
  <si>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</si>
  <si>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</si>
  <si>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</si>
  <si>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</si>
  <si>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</si>
  <si>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</si>
  <si>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</si>
  <si>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</si>
  <si>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</si>
  <si>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</si>
  <si>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</si>
  <si>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</si>
  <si>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</si>
  <si>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</si>
  <si>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</si>
  <si>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</si>
  <si>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</si>
  <si>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</si>
  <si>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</si>
  <si>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</si>
  <si>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</si>
  <si>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</si>
  <si>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</si>
  <si>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</si>
  <si>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</si>
  <si>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</si>
  <si>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</si>
  <si>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</si>
  <si>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</si>
  <si>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</si>
  <si>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</si>
  <si>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</si>
  <si>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</si>
  <si>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</si>
  <si>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</si>
  <si>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</si>
  <si>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</si>
  <si>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</si>
  <si>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</si>
  <si>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</si>
  <si>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</si>
  <si>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</si>
  <si>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</si>
  <si>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</si>
  <si>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</si>
  <si>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</si>
  <si>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</si>
  <si>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</si>
  <si>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</si>
  <si>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</si>
  <si>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</si>
  <si>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</si>
  <si>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</si>
  <si>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</si>
  <si>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</si>
  <si>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</si>
  <si>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</si>
  <si>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</si>
  <si>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</si>
  <si>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</si>
  <si>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</si>
  <si>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</si>
  <si>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</si>
  <si>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</si>
  <si>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</si>
  <si>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</si>
  <si>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</si>
  <si>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</si>
  <si>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</si>
  <si>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</si>
  <si>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</si>
  <si>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</si>
  <si>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</si>
  <si>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</si>
  <si>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</si>
  <si>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</si>
  <si>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</si>
  <si>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</si>
  <si>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</si>
  <si>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</si>
  <si>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</si>
  <si>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</si>
  <si>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</si>
  <si>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</si>
  <si>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</si>
  <si>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</si>
  <si>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</si>
  <si>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</si>
  <si>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</si>
  <si>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</si>
  <si>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</si>
  <si>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</si>
  <si>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</si>
  <si>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</si>
  <si>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</si>
  <si>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</si>
  <si>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</si>
  <si>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</si>
  <si>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</si>
  <si>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</si>
  <si>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</si>
  <si>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</si>
  <si>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</si>
  <si>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</si>
  <si>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</si>
  <si>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</si>
  <si>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</si>
  <si>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</si>
  <si>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</si>
  <si>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</si>
  <si>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</si>
  <si>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</si>
  <si>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</si>
  <si>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</si>
  <si>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</si>
  <si>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</si>
  <si>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</si>
  <si>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</si>
  <si>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</si>
  <si>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</si>
  <si>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</si>
  <si>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</si>
  <si>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</si>
  <si>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</si>
  <si>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</si>
  <si>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</si>
  <si>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</si>
  <si>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</si>
  <si>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</si>
  <si>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</si>
  <si>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</si>
  <si>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</si>
  <si>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</si>
  <si>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</si>
  <si>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</si>
  <si>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</si>
  <si>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</si>
  <si>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</si>
  <si>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</si>
  <si>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</si>
  <si>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</si>
  <si>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</si>
  <si>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</si>
  <si>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</si>
  <si>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</si>
  <si>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</si>
  <si>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</si>
  <si>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</si>
  <si>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</si>
  <si>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</si>
  <si>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</si>
  <si>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</si>
  <si>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</si>
  <si>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</si>
  <si>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</si>
  <si>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</si>
  <si>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</si>
  <si>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</si>
  <si>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</si>
  <si>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</si>
  <si>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</si>
  <si>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</si>
  <si>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</si>
  <si>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</si>
  <si>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</si>
  <si>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</si>
  <si>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</si>
  <si>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</si>
  <si>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</si>
  <si>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</si>
  <si>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</si>
  <si>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</si>
  <si>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</si>
  <si>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</si>
  <si>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</si>
  <si>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</si>
  <si>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</si>
  <si>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</si>
  <si>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</si>
  <si>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</si>
  <si>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</si>
  <si>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</si>
  <si>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</si>
  <si>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</si>
  <si>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</si>
  <si>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</si>
  <si>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</si>
  <si>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</si>
  <si>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</si>
  <si>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</si>
  <si>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</si>
  <si>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</si>
  <si>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</si>
  <si>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</si>
  <si>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</si>
  <si>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</si>
  <si>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</si>
  <si>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</si>
  <si>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</si>
  <si>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</si>
  <si>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</si>
  <si>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</si>
  <si>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</si>
  <si>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</si>
  <si>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</si>
  <si>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</si>
  <si>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</si>
  <si>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</si>
  <si>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</si>
  <si>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</si>
  <si>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</si>
  <si>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</si>
  <si>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</si>
  <si>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</si>
  <si>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</si>
  <si>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</si>
  <si>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</si>
  <si>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</si>
  <si>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</si>
  <si>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</si>
  <si>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</si>
  <si>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</si>
  <si>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</si>
  <si>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</si>
  <si>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</si>
  <si>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</si>
  <si>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</si>
  <si>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</si>
  <si>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</si>
  <si>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</si>
  <si>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</si>
  <si>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</si>
  <si>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</si>
  <si>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</si>
  <si>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</si>
  <si>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</si>
  <si>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</si>
  <si>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</si>
  <si>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</si>
  <si>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</si>
  <si>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</si>
  <si>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</si>
  <si>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</si>
  <si>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</si>
  <si>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</si>
  <si>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</si>
  <si>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</si>
  <si>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</si>
  <si>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</si>
  <si>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</si>
  <si>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</si>
  <si>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</si>
  <si>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</si>
  <si>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</si>
  <si>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</si>
  <si>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</si>
  <si>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</si>
  <si>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</si>
  <si>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</si>
  <si>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</si>
  <si>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</si>
  <si>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</si>
  <si>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</si>
  <si>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</si>
  <si>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</si>
  <si>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</si>
  <si>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</si>
  <si>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</si>
  <si>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</si>
  <si>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</si>
  <si>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</si>
  <si>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</si>
  <si>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</si>
  <si>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</si>
  <si>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</si>
  <si>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</si>
  <si>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</si>
  <si>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</si>
  <si>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</si>
  <si>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</si>
  <si>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</si>
  <si>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</si>
  <si>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</si>
  <si>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</si>
  <si>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</si>
  <si>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</si>
  <si>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</si>
  <si>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</si>
  <si>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</si>
  <si>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</si>
  <si>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</si>
  <si>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</si>
  <si>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</si>
  <si>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</si>
  <si>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</si>
  <si>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</si>
  <si>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</si>
  <si>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</si>
  <si>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</si>
  <si>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</si>
  <si>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</si>
  <si>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</si>
  <si>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</si>
  <si>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</si>
  <si>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</si>
  <si>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</si>
  <si>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</si>
  <si>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</si>
  <si>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</si>
  <si>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</si>
  <si>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</si>
  <si>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</si>
  <si>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</si>
  <si>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</si>
  <si>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</si>
  <si>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</si>
  <si>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</si>
  <si>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</si>
  <si>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</si>
  <si>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</si>
  <si>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</si>
  <si>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</si>
  <si>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</si>
  <si>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</si>
  <si>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</si>
  <si>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</si>
  <si>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</si>
  <si>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</si>
  <si>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</si>
  <si>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</si>
  <si>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</si>
  <si>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</si>
  <si>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</si>
  <si>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</si>
  <si>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</si>
  <si>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</si>
  <si>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</si>
  <si>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</si>
  <si>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</si>
  <si>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</si>
  <si>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</si>
  <si>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</si>
  <si>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</si>
  <si>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</si>
  <si>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</si>
  <si>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</si>
  <si>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</si>
  <si>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</si>
  <si>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</si>
  <si>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</si>
  <si>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</si>
  <si>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</si>
  <si>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</si>
  <si>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</si>
  <si>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</si>
  <si>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</si>
  <si>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</si>
  <si>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</si>
  <si>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</si>
  <si>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</si>
  <si>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</si>
  <si>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</si>
  <si>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</si>
  <si>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</si>
  <si>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</si>
  <si>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</si>
  <si>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</si>
  <si>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</si>
  <si>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</si>
  <si>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</si>
  <si>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</si>
  <si>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</si>
  <si>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</si>
  <si>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</si>
  <si>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</si>
  <si>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</si>
  <si>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</si>
  <si>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</si>
  <si>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</si>
  <si>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</si>
  <si>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</si>
  <si>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</si>
  <si>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</si>
  <si>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</si>
  <si>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</si>
  <si>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</si>
  <si>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</si>
  <si>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</si>
  <si>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</si>
  <si>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</si>
  <si>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</si>
  <si>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</si>
  <si>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</si>
  <si>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</si>
  <si>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</si>
  <si>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</si>
  <si>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</si>
  <si>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</si>
  <si>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</si>
  <si>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</si>
  <si>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</si>
  <si>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</si>
  <si>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</si>
  <si>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</si>
  <si>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</si>
  <si>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</si>
  <si>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</si>
  <si>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</si>
  <si>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</si>
  <si>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</si>
  <si>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</si>
  <si>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</si>
  <si>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</si>
  <si>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</si>
  <si>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</si>
  <si>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</si>
  <si>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</si>
  <si>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</si>
  <si>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</si>
  <si>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</si>
  <si>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</si>
  <si>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</si>
  <si>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</si>
  <si>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</si>
  <si>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</si>
  <si>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</si>
  <si>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</si>
  <si>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</si>
  <si>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</si>
  <si>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</si>
  <si>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</si>
  <si>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</si>
  <si>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</si>
  <si>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</si>
  <si>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</si>
  <si>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</si>
  <si>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</si>
  <si>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</si>
  <si>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</si>
  <si>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</si>
  <si>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</si>
  <si>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</si>
  <si>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</si>
  <si>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</si>
  <si>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</si>
  <si>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</si>
  <si>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</si>
  <si>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</si>
  <si>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</si>
  <si>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</si>
  <si>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</si>
  <si>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</si>
  <si>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</si>
  <si>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</si>
  <si>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</si>
  <si>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</si>
  <si>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</si>
  <si>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</si>
  <si>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</si>
  <si>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</si>
  <si>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</si>
  <si>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</si>
  <si>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</si>
  <si>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</si>
  <si>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</si>
  <si>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</si>
  <si>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</si>
  <si>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</si>
  <si>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</si>
  <si>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</si>
  <si>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</si>
  <si>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</si>
  <si>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</si>
  <si>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</si>
  <si>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</si>
  <si>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</si>
  <si>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</si>
  <si>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</si>
  <si>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</si>
  <si>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</si>
  <si>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</si>
  <si>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</si>
  <si>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</si>
  <si>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</si>
  <si>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</si>
  <si>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</si>
  <si>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</si>
  <si>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</si>
  <si>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</si>
  <si>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</si>
  <si>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</si>
  <si>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</si>
  <si>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</si>
  <si>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</si>
  <si>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</si>
  <si>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</si>
  <si>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</si>
  <si>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</si>
  <si>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</si>
  <si>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</si>
  <si>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</si>
  <si>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</si>
  <si>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</si>
  <si>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</si>
  <si>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</si>
  <si>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</si>
  <si>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</si>
  <si>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</si>
  <si>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</si>
  <si>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</si>
  <si>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</si>
  <si>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</si>
  <si>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</si>
  <si>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</si>
  <si>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</si>
  <si>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</si>
  <si>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</si>
  <si>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</si>
  <si>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</si>
  <si>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</si>
  <si>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</si>
  <si>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</si>
  <si>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</si>
  <si>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</si>
  <si>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</si>
  <si>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</si>
  <si>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</si>
  <si>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</si>
  <si>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</si>
  <si>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</si>
  <si>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</si>
  <si>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</si>
  <si>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</si>
  <si>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</si>
  <si>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</si>
  <si>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</si>
  <si>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</si>
  <si>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</si>
  <si>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</si>
  <si>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</si>
  <si>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</si>
  <si>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</si>
  <si>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</si>
  <si>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</si>
  <si>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</si>
  <si>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</si>
  <si>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</si>
  <si>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</si>
  <si>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</si>
  <si>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</si>
  <si>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</si>
  <si>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</si>
  <si>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</si>
  <si>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</si>
  <si>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</si>
  <si>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</si>
  <si>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</si>
  <si>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</si>
  <si>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</si>
  <si>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</si>
  <si>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</si>
  <si>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</si>
  <si>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</si>
  <si>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</si>
  <si>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</si>
  <si>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</si>
  <si>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</si>
  <si>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</si>
  <si>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</si>
  <si>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</si>
  <si>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</si>
  <si>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</si>
  <si>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</si>
  <si>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</si>
  <si>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</si>
  <si>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</si>
  <si>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</si>
  <si>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</si>
  <si>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</si>
  <si>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</si>
  <si>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</si>
  <si>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</si>
  <si>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</si>
  <si>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</si>
  <si>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</si>
  <si>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</si>
  <si>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</si>
  <si>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</si>
  <si>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</si>
  <si>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</si>
  <si>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</si>
  <si>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</si>
  <si>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</si>
  <si>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</si>
  <si>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</si>
  <si>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</si>
  <si>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</si>
  <si>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</si>
  <si>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</si>
  <si>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</si>
  <si>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</si>
  <si>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</si>
  <si>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</si>
  <si>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</si>
  <si>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</si>
  <si>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</si>
  <si>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</si>
  <si>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</si>
  <si>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</si>
  <si>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</si>
  <si>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</si>
  <si>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</si>
  <si>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</si>
  <si>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</si>
  <si>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</si>
  <si>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</si>
  <si>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</si>
  <si>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</si>
  <si>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</si>
  <si>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</si>
  <si>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</si>
  <si>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</si>
  <si>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</si>
  <si>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</si>
  <si>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</si>
  <si>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</si>
  <si>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</si>
  <si>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</si>
  <si>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</si>
  <si>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</si>
  <si>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</si>
  <si>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</si>
  <si>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</si>
  <si>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</si>
  <si>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</si>
  <si>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</si>
  <si>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</si>
  <si>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</si>
  <si>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</si>
  <si>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</si>
  <si>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</si>
  <si>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</si>
  <si>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</si>
  <si>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</si>
  <si>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</si>
  <si>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</si>
  <si>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</si>
  <si>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</si>
  <si>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</si>
  <si>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</si>
  <si>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</si>
  <si>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</si>
  <si>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</si>
  <si>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</si>
  <si>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</si>
  <si>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</si>
  <si>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</si>
  <si>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</si>
  <si>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</si>
  <si>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</si>
  <si>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</si>
  <si>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</si>
  <si>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</si>
  <si>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</si>
  <si>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</si>
  <si>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</si>
  <si>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</si>
  <si>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</si>
  <si>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</si>
  <si>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</si>
  <si>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</si>
  <si>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</si>
  <si>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</si>
  <si>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</si>
  <si>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</si>
  <si>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</si>
  <si>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</si>
  <si>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</si>
  <si>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</si>
  <si>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</si>
  <si>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</si>
  <si>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</si>
  <si>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</si>
  <si>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</si>
  <si>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</si>
  <si>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</si>
  <si>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</si>
  <si>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</si>
  <si>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</si>
  <si>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</si>
  <si>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</si>
  <si>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</si>
  <si>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</si>
  <si>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</si>
  <si>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</si>
  <si>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</si>
  <si>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</si>
  <si>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</si>
  <si>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</si>
  <si>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</si>
  <si>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</si>
  <si>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</si>
  <si>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</si>
  <si>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</si>
  <si>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</si>
  <si>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</si>
  <si>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</si>
  <si>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</si>
  <si>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</si>
  <si>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</si>
  <si>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</si>
  <si>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</si>
  <si>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</si>
  <si>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</si>
  <si>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</si>
  <si>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</si>
  <si>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</si>
  <si>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</si>
  <si>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</si>
  <si>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</si>
  <si>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</si>
  <si>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</si>
  <si>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</si>
  <si>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</si>
  <si>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</si>
  <si>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</si>
  <si>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</si>
  <si>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</si>
  <si>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</si>
  <si>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</si>
  <si>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</si>
  <si>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</si>
  <si>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</si>
  <si>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</si>
  <si>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</si>
  <si>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</si>
  <si>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</si>
  <si>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</si>
  <si>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</si>
  <si>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</si>
  <si>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</si>
  <si>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</si>
  <si>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</si>
  <si>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</si>
  <si>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</si>
  <si>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</si>
  <si>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</si>
  <si>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</si>
  <si>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</si>
  <si>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</si>
  <si>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</si>
  <si>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</si>
  <si>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</si>
  <si>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</si>
  <si>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</si>
  <si>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</si>
  <si>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</si>
  <si>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</si>
  <si>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</si>
  <si>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</si>
  <si>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</si>
  <si>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</si>
  <si>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</si>
  <si>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</si>
  <si>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</si>
  <si>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</si>
  <si>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</si>
  <si>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</si>
  <si>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</si>
  <si>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</si>
  <si>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</si>
  <si>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</si>
  <si>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</si>
  <si>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</si>
  <si>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</si>
  <si>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</si>
  <si>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</si>
  <si>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</si>
  <si>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</si>
  <si>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</si>
  <si>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</si>
  <si>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</si>
  <si>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</si>
  <si>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</si>
  <si>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</si>
  <si>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</si>
  <si>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</si>
  <si>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</si>
  <si>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</si>
  <si>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</si>
  <si>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</si>
  <si>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</si>
  <si>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</si>
  <si>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</si>
  <si>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</si>
  <si>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</si>
  <si>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</si>
  <si>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</si>
  <si>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</si>
  <si>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</si>
  <si>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</si>
  <si>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</si>
  <si>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</si>
  <si>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</si>
  <si>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</si>
  <si>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</si>
  <si>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</si>
  <si>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</si>
  <si>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</si>
  <si>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</si>
  <si>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</si>
  <si>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</si>
  <si>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</si>
  <si>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</si>
  <si>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</si>
  <si>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</si>
  <si>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</si>
  <si>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</si>
  <si>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</si>
  <si>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</si>
  <si>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</si>
  <si>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</si>
  <si>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</si>
  <si>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</si>
  <si>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</si>
  <si>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</si>
  <si>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</si>
  <si>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</si>
  <si>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</si>
  <si>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</si>
  <si>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</si>
  <si>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</si>
  <si>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</si>
  <si>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</si>
  <si>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</si>
  <si>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</si>
  <si>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</si>
  <si>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</si>
  <si>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</si>
  <si>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</si>
  <si>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</si>
  <si>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</si>
  <si>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</si>
  <si>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</si>
  <si>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</si>
  <si>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</si>
  <si>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</si>
  <si>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</si>
  <si>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</si>
  <si>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</si>
  <si>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</si>
  <si>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</si>
  <si>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</si>
  <si>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</si>
  <si>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</si>
  <si>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</si>
  <si>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</si>
  <si>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</si>
  <si>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</si>
  <si>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</si>
  <si>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</si>
  <si>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</si>
  <si>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</si>
  <si>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</si>
  <si>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</si>
  <si>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</si>
  <si>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</si>
  <si>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</si>
  <si>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</si>
  <si>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</si>
  <si>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</si>
  <si>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</si>
  <si>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</si>
  <si>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</si>
  <si>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</si>
  <si>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</si>
  <si>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</si>
  <si>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</si>
  <si>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</si>
  <si>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</si>
  <si>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</si>
  <si>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</si>
  <si>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</si>
  <si>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</si>
  <si>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</si>
  <si>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</si>
  <si>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</si>
  <si>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</si>
  <si>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</si>
  <si>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</si>
  <si>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</si>
  <si>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</si>
  <si>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</si>
  <si>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</si>
  <si>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</si>
  <si>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</si>
  <si>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</si>
  <si>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</si>
  <si>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</si>
  <si>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</si>
  <si>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</si>
  <si>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</si>
  <si>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</si>
  <si>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</si>
  <si>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</si>
  <si>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</si>
  <si>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</si>
  <si>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</si>
  <si>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</si>
  <si>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</si>
  <si>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</si>
  <si>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</si>
  <si>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</si>
  <si>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</si>
  <si>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</si>
  <si>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</si>
  <si>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</si>
  <si>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</si>
  <si>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</si>
  <si>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</si>
  <si>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</si>
  <si>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</si>
  <si>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</si>
  <si>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</si>
  <si>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</si>
  <si>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</si>
  <si>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</si>
  <si>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</si>
  <si>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</si>
  <si>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</si>
  <si>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</si>
  <si>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</si>
  <si>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</si>
  <si>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</si>
  <si>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</si>
  <si>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</si>
  <si>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</si>
  <si>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</si>
  <si>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</si>
  <si>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</si>
  <si>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</si>
  <si>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</si>
  <si>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</si>
  <si>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</si>
  <si>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</si>
  <si>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</si>
  <si>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</si>
  <si>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</si>
  <si>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</si>
  <si>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</si>
  <si>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</si>
  <si>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</si>
  <si>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</si>
  <si>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</si>
  <si>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</si>
  <si>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</si>
  <si>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</si>
  <si>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</si>
  <si>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</si>
  <si>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</si>
  <si>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</si>
  <si>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</si>
  <si>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</si>
  <si>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</si>
  <si>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</si>
  <si>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</si>
  <si>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</si>
  <si>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</si>
  <si>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</si>
  <si>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</si>
  <si>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</si>
  <si>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</si>
  <si>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</si>
  <si>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</si>
  <si>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</si>
  <si>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</si>
  <si>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</si>
  <si>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</si>
  <si>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</si>
  <si>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</si>
  <si>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</si>
  <si>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</si>
  <si>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</si>
  <si>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</si>
  <si>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</si>
  <si>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</si>
  <si>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</si>
  <si>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</si>
  <si>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</si>
  <si>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</si>
  <si>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</si>
  <si>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</si>
  <si>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</si>
  <si>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</si>
  <si>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</si>
  <si>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</si>
  <si>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</si>
  <si>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</si>
  <si>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</si>
  <si>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</si>
  <si>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</si>
  <si>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</si>
  <si>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</si>
  <si>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</si>
  <si>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</si>
  <si>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</si>
  <si>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</si>
  <si>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</si>
  <si>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</si>
  <si>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</si>
  <si>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</si>
  <si>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</si>
  <si>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</si>
  <si>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</si>
  <si>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</si>
  <si>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</si>
  <si>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</si>
  <si>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</si>
  <si>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</si>
  <si>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</si>
  <si>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</si>
  <si>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</si>
  <si>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</si>
  <si>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</si>
  <si>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</si>
  <si>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</si>
  <si>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</si>
  <si>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</si>
  <si>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</si>
  <si>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</si>
  <si>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</si>
  <si>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</si>
  <si>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</si>
  <si>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</si>
  <si>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</si>
  <si>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</si>
  <si>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</si>
  <si>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</si>
  <si>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</si>
  <si>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</si>
  <si>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</si>
  <si>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</si>
  <si>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</si>
  <si>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</si>
  <si>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</si>
  <si>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</si>
  <si>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</si>
  <si>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</si>
  <si>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</si>
  <si>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</si>
  <si>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</si>
  <si>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</si>
  <si>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</si>
  <si>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</si>
  <si>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</si>
  <si>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</si>
  <si>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</si>
  <si>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</si>
  <si>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</si>
  <si>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</si>
  <si>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</si>
  <si>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</si>
  <si>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</si>
  <si>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</si>
  <si>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</si>
  <si>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</si>
  <si>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</si>
  <si>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</si>
  <si>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</si>
  <si>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</si>
  <si>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</si>
  <si>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</si>
  <si>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</si>
  <si>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</si>
  <si>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</si>
  <si>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</si>
  <si>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</si>
  <si>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</si>
  <si>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</si>
  <si>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</si>
  <si>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</si>
  <si>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</si>
  <si>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</si>
  <si>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</si>
  <si>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</si>
  <si>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</si>
  <si>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</si>
  <si>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</si>
  <si>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</si>
  <si>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</si>
  <si>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</si>
  <si>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</si>
  <si>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</si>
  <si>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</si>
  <si>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</si>
  <si>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</si>
  <si>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</si>
  <si>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</si>
  <si>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</si>
  <si>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</si>
  <si>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</si>
  <si>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</si>
  <si>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</si>
  <si>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</si>
  <si>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</si>
  <si>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</si>
  <si>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</si>
  <si>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</si>
  <si>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</si>
  <si>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</si>
  <si>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</si>
  <si>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</si>
  <si>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</si>
  <si>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</si>
  <si>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</si>
  <si>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</si>
  <si>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</si>
  <si>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</si>
  <si>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</si>
  <si>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</si>
  <si>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</si>
  <si>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</si>
  <si>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</si>
  <si>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</si>
  <si>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</si>
  <si>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</si>
  <si>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</si>
  <si>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</si>
  <si>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</si>
  <si>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</si>
  <si>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</si>
  <si>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</si>
  <si>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</si>
  <si>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</si>
  <si>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</si>
  <si>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</si>
  <si>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</si>
  <si>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</si>
  <si>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</si>
  <si>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</si>
  <si>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</si>
  <si>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</si>
  <si>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</si>
  <si>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</si>
  <si>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</si>
  <si>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</si>
  <si>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</si>
  <si>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</si>
  <si>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</si>
  <si>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</si>
  <si>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</si>
  <si>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</si>
  <si>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</si>
  <si>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</si>
  <si>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</si>
  <si>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</si>
  <si>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</si>
  <si>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</si>
  <si>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</si>
  <si>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</si>
  <si>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</si>
  <si>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</si>
  <si>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</si>
  <si>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</si>
  <si>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</si>
  <si>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</si>
  <si>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</si>
  <si>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</si>
  <si>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</si>
  <si>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</si>
  <si>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</si>
  <si>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</si>
  <si>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</si>
  <si>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</si>
  <si>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</si>
  <si>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</si>
  <si>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</si>
  <si>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</si>
  <si>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</si>
  <si>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</si>
  <si>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</si>
  <si>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</si>
  <si>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</si>
  <si>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</si>
  <si>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</si>
  <si>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</si>
  <si>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</si>
  <si>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</si>
  <si>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</si>
  <si>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</si>
  <si>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</si>
  <si>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</si>
  <si>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</si>
  <si>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</si>
  <si>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</si>
  <si>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</si>
  <si>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</si>
  <si>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</si>
  <si>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</si>
  <si>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</si>
  <si>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</si>
  <si>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</si>
  <si>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</si>
  <si>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</si>
  <si>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</si>
  <si>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</si>
  <si>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</si>
  <si>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</si>
  <si>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</si>
  <si>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</si>
  <si>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</si>
  <si>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</si>
  <si>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</si>
  <si>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</si>
  <si>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</si>
  <si>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</si>
  <si>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</si>
  <si>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</si>
  <si>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</si>
  <si>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</si>
  <si>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</si>
  <si>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</si>
  <si>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</si>
  <si>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</si>
  <si>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</si>
  <si>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</si>
  <si>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</si>
  <si>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</si>
  <si>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</si>
  <si>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</si>
  <si>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</si>
  <si>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</si>
  <si>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</si>
  <si>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</si>
  <si>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</si>
  <si>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</si>
  <si>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</si>
  <si>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</si>
  <si>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</si>
  <si>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</si>
  <si>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</si>
  <si>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</si>
  <si>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</si>
  <si>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</si>
  <si>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</si>
  <si>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</si>
  <si>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</si>
  <si>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</si>
  <si>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</si>
  <si>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</si>
  <si>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</si>
  <si>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</si>
  <si>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</si>
  <si>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</si>
  <si>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</si>
  <si>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</si>
  <si>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</si>
  <si>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</si>
  <si>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</si>
  <si>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</si>
  <si>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</si>
  <si>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</si>
  <si>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</si>
  <si>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</si>
  <si>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</si>
  <si>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</si>
  <si>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</si>
  <si>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</si>
  <si>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</si>
  <si>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</si>
  <si>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</si>
  <si>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</si>
  <si>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</si>
  <si>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</si>
  <si>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</si>
  <si>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</si>
  <si>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</si>
  <si>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</si>
  <si>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</si>
  <si>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</si>
  <si>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</si>
  <si>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</si>
  <si>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</si>
  <si>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</si>
  <si>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</si>
  <si>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</si>
  <si>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</si>
  <si>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</si>
  <si>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</si>
  <si>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</si>
  <si>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</si>
  <si>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</si>
  <si>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</si>
  <si>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</si>
  <si>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</si>
  <si>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</si>
  <si>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</si>
  <si>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</si>
  <si>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</si>
  <si>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</si>
  <si>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</si>
  <si>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</si>
  <si>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</si>
  <si>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</si>
  <si>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</si>
  <si>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</si>
  <si>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</si>
  <si>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</si>
  <si>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</si>
  <si>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</si>
  <si>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</si>
  <si>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</si>
  <si>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</si>
  <si>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</si>
  <si>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</si>
  <si>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</si>
  <si>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</si>
  <si>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</si>
  <si>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</si>
  <si>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</si>
  <si>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</si>
  <si>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</si>
  <si>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</si>
  <si>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</si>
  <si>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</si>
  <si>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</si>
  <si>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</si>
  <si>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</si>
  <si>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</si>
  <si>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</si>
  <si>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</si>
  <si>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</si>
  <si>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</si>
  <si>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</si>
  <si>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</si>
  <si>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</si>
  <si>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</si>
  <si>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</si>
  <si>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</si>
  <si>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</si>
  <si>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</si>
  <si>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</si>
  <si>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</si>
  <si>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</si>
  <si>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</si>
  <si>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</si>
  <si>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</si>
  <si>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</si>
  <si>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</si>
  <si>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</si>
  <si>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</si>
  <si>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</si>
  <si>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</si>
  <si>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</si>
  <si>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</si>
  <si>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</si>
  <si>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</si>
  <si>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</si>
  <si>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</si>
  <si>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</si>
  <si>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</si>
  <si>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</si>
  <si>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</si>
  <si>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</si>
  <si>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</si>
  <si>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</si>
  <si>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</si>
  <si>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</si>
  <si>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</si>
  <si>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</si>
  <si>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</si>
  <si>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</si>
  <si>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</si>
  <si>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</si>
  <si>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</si>
  <si>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</si>
  <si>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</si>
  <si>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</si>
  <si>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</si>
  <si>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</si>
  <si>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</si>
  <si>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</si>
  <si>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</si>
  <si>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</si>
  <si>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</si>
  <si>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</si>
  <si>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</si>
  <si>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</si>
  <si>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</si>
  <si>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</si>
  <si>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</si>
  <si>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</si>
  <si>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</si>
  <si>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</si>
  <si>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</si>
  <si>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</si>
  <si>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</si>
  <si>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</si>
  <si>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</si>
  <si>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</si>
  <si>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</si>
  <si>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</si>
  <si>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</si>
  <si>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</si>
  <si>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</si>
  <si>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</si>
  <si>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</si>
  <si>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</si>
  <si>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</si>
  <si>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</si>
  <si>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</si>
  <si>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</si>
  <si>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</si>
  <si>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</si>
  <si>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</si>
  <si>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</si>
  <si>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</si>
  <si>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</si>
  <si>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</si>
  <si>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</si>
  <si>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</si>
  <si>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</si>
  <si>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</si>
  <si>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</si>
  <si>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</si>
  <si>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</si>
  <si>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</si>
  <si>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</si>
  <si>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</si>
  <si>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</si>
  <si>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</si>
  <si>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</si>
  <si>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</si>
  <si>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</si>
  <si>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</si>
  <si>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</si>
  <si>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</si>
  <si>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</si>
  <si>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</si>
  <si>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</si>
  <si>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</si>
  <si>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</si>
  <si>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</si>
  <si>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</si>
  <si>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</si>
  <si>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</si>
  <si>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</si>
  <si>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</si>
  <si>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</si>
  <si>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</si>
  <si>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</si>
  <si>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</si>
  <si>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</si>
  <si>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</si>
  <si>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</si>
  <si>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</si>
  <si>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</si>
  <si>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</si>
  <si>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</si>
  <si>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</si>
  <si>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</si>
  <si>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</si>
  <si>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</si>
  <si>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</si>
  <si>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</si>
  <si>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</si>
  <si>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</si>
  <si>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</si>
  <si>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</si>
  <si>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</si>
  <si>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</si>
  <si>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</si>
  <si>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</si>
  <si>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</si>
  <si>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</si>
  <si>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</si>
  <si>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</si>
  <si>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</si>
  <si>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</si>
  <si>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</si>
  <si>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</si>
  <si>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</si>
  <si>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</si>
  <si>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</si>
  <si>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</si>
  <si>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</si>
  <si>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</si>
  <si>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</si>
  <si>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</si>
  <si>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</si>
  <si>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</si>
  <si>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</si>
  <si>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</si>
  <si>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</si>
  <si>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</si>
  <si>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</si>
  <si>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</si>
  <si>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</si>
  <si>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</si>
  <si>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</si>
  <si>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</si>
  <si>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</si>
  <si>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</si>
  <si>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</si>
  <si>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</si>
  <si>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</si>
  <si>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</si>
  <si>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</si>
  <si>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</si>
  <si>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</si>
  <si>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</si>
  <si>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</si>
  <si>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</si>
  <si>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</si>
  <si>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</si>
  <si>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</si>
  <si>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</si>
  <si>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</si>
  <si>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</si>
  <si>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</si>
  <si>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</si>
  <si>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</si>
  <si>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</si>
  <si>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</si>
  <si>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</si>
  <si>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</si>
  <si>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</si>
  <si>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</si>
  <si>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</si>
  <si>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</si>
  <si>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</si>
  <si>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</si>
  <si>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</si>
  <si>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</si>
  <si>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</si>
  <si>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</si>
  <si>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</si>
  <si>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</si>
  <si>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</si>
  <si>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</si>
  <si>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</si>
  <si>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</si>
  <si>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</si>
  <si>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</si>
  <si>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</si>
  <si>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</si>
  <si>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</si>
  <si>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</si>
  <si>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</si>
  <si>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</si>
  <si>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</si>
  <si>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</si>
  <si>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</si>
  <si>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</si>
  <si>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</si>
  <si>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</si>
  <si>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</si>
  <si>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</si>
  <si>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</si>
  <si>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</si>
  <si>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</si>
  <si>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</si>
  <si>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</si>
  <si>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</si>
  <si>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</si>
  <si>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</si>
  <si>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</si>
  <si>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</si>
  <si>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</si>
  <si>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</si>
  <si>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</si>
  <si>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</si>
  <si>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</si>
  <si>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</si>
  <si>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</si>
  <si>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</si>
  <si>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</si>
  <si>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</si>
  <si>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</si>
  <si>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</si>
  <si>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</si>
  <si>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</si>
  <si>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</si>
  <si>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</si>
  <si>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</si>
  <si>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</si>
  <si>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</si>
  <si>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</si>
  <si>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</si>
  <si>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</si>
  <si>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</si>
  <si>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</si>
  <si>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</si>
  <si>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</si>
  <si>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</si>
  <si>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</si>
  <si>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</si>
  <si>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</si>
  <si>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</si>
  <si>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</si>
  <si>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</si>
  <si>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</si>
  <si>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</si>
  <si>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</si>
  <si>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</si>
  <si>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</si>
  <si>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</si>
  <si>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</si>
  <si>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</si>
  <si>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</si>
  <si>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</si>
  <si>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</si>
  <si>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</si>
  <si>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</si>
  <si>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</si>
  <si>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</si>
  <si>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</si>
  <si>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</si>
  <si>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</si>
  <si>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</si>
  <si>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</si>
  <si>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</si>
  <si>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</si>
  <si>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</si>
  <si>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</si>
  <si>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</si>
  <si>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</si>
  <si>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</si>
  <si>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</si>
  <si>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</si>
  <si>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</si>
  <si>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</si>
  <si>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</si>
  <si>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</si>
  <si>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</si>
  <si>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</si>
  <si>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</si>
  <si>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</si>
  <si>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</si>
  <si>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</si>
  <si>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</si>
  <si>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</si>
  <si>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</si>
  <si>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</si>
  <si>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</si>
  <si>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</si>
  <si>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</si>
  <si>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</si>
  <si>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</si>
  <si>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</si>
  <si>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</si>
  <si>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</si>
  <si>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</si>
  <si>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</si>
  <si>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</si>
  <si>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</si>
  <si>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</si>
  <si>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</si>
  <si>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</si>
  <si>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</si>
  <si>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</si>
  <si>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</si>
  <si>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</si>
  <si>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</si>
  <si>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</si>
  <si>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</si>
  <si>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</si>
  <si>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</si>
  <si>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</si>
  <si>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</si>
  <si>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</si>
  <si>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</si>
  <si>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</si>
  <si>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</si>
  <si>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</si>
  <si>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</si>
  <si>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</si>
  <si>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</si>
  <si>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</si>
  <si>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</si>
  <si>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</si>
  <si>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</si>
  <si>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</si>
  <si>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</si>
  <si>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</si>
  <si>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</si>
  <si>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</si>
  <si>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</si>
  <si>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</si>
  <si>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</si>
  <si>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</si>
  <si>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</si>
  <si>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</si>
  <si>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</si>
  <si>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</si>
  <si>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</si>
  <si>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</si>
  <si>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</si>
  <si>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</si>
  <si>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</si>
  <si>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</si>
  <si>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</si>
  <si>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</si>
  <si>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</si>
  <si>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</si>
  <si>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</si>
  <si>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</si>
  <si>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</si>
  <si>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</si>
  <si>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</si>
  <si>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</si>
  <si>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</si>
  <si>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</si>
  <si>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</si>
  <si>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</si>
  <si>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</si>
  <si>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</si>
  <si>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</si>
  <si>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</si>
  <si>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</si>
  <si>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</si>
  <si>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</si>
  <si>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</si>
  <si>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</si>
  <si>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</si>
  <si>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</si>
  <si>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</si>
  <si>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</si>
  <si>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</si>
  <si>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</si>
  <si>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</si>
  <si>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</si>
  <si>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</si>
  <si>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</si>
  <si>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</si>
  <si>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</si>
  <si>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</si>
  <si>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</si>
  <si>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</si>
  <si>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</si>
  <si>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</si>
  <si>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</si>
  <si>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</si>
  <si>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</si>
  <si>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</si>
  <si>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</si>
  <si>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</si>
  <si>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</si>
  <si>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</si>
  <si>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</si>
  <si>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</si>
  <si>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</si>
  <si>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</si>
  <si>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</si>
  <si>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</si>
  <si>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</si>
  <si>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</si>
  <si>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</si>
  <si>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</si>
  <si>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</si>
  <si>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</si>
  <si>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</si>
  <si>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</si>
  <si>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</si>
  <si>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</si>
  <si>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</si>
  <si>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</si>
  <si>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</si>
  <si>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</si>
  <si>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</si>
  <si>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</si>
  <si>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</si>
  <si>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</si>
  <si>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</si>
  <si>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</si>
  <si>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</si>
  <si>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</si>
  <si>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</si>
  <si>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</si>
  <si>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</si>
  <si>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</si>
  <si>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</si>
  <si>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</si>
  <si>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</si>
  <si>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</si>
  <si>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</si>
  <si>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</si>
  <si>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</si>
  <si>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</si>
  <si>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</si>
  <si>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</si>
  <si>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</si>
  <si>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</si>
  <si>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</si>
  <si>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</si>
  <si>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</si>
  <si>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</si>
  <si>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</si>
  <si>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</si>
  <si>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</si>
  <si>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</si>
  <si>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</si>
  <si>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</si>
  <si>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</si>
  <si>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</si>
  <si>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</si>
  <si>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</si>
  <si>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</si>
  <si>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</si>
  <si>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</si>
  <si>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</si>
  <si>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</si>
  <si>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</si>
  <si>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</si>
  <si>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</si>
  <si>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</si>
  <si>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</si>
  <si>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</si>
  <si>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</si>
  <si>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</si>
  <si>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</si>
  <si>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</si>
  <si>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</si>
  <si>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</si>
  <si>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</si>
  <si>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</si>
  <si>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</si>
  <si>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</si>
  <si>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</si>
  <si>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</si>
  <si>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</si>
  <si>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</si>
  <si>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</si>
  <si>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</si>
  <si>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</si>
  <si>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</si>
  <si>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</si>
  <si>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</si>
  <si>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</si>
  <si>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</si>
  <si>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</si>
  <si>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</si>
  <si>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</si>
  <si>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</si>
  <si>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</si>
  <si>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</si>
  <si>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</si>
  <si>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</si>
  <si>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</si>
  <si>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</si>
  <si>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</si>
  <si>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</si>
  <si>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</si>
  <si>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</si>
  <si>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</si>
  <si>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</si>
  <si>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</si>
  <si>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</si>
  <si>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</si>
  <si>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</si>
  <si>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</si>
  <si>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</si>
  <si>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</si>
  <si>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</si>
  <si>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</si>
  <si>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</si>
  <si>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</si>
  <si>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</si>
  <si>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</si>
  <si>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</si>
  <si>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</si>
  <si>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</si>
  <si>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</si>
  <si>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</si>
  <si>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</si>
  <si>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</si>
  <si>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</si>
  <si>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</si>
  <si>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</si>
  <si>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</si>
  <si>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</si>
  <si>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</si>
  <si>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</si>
  <si>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</si>
  <si>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</si>
  <si>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</si>
  <si>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</si>
  <si>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</si>
  <si>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</si>
  <si>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</si>
  <si>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</si>
  <si>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</si>
  <si>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</si>
  <si>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</si>
  <si>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</si>
  <si>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</si>
  <si>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</si>
  <si>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</si>
  <si>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</si>
  <si>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</si>
  <si>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</si>
  <si>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</si>
  <si>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</si>
  <si>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</si>
  <si>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</si>
  <si>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</si>
  <si>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</si>
  <si>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</si>
  <si>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</si>
  <si>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</si>
  <si>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</si>
  <si>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</si>
  <si>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</si>
  <si>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</si>
  <si>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</si>
  <si>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</si>
  <si>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</si>
  <si>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</si>
  <si>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</si>
  <si>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</si>
  <si>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</si>
  <si>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</si>
  <si>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</si>
  <si>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</si>
  <si>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</si>
  <si>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</si>
  <si>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</si>
  <si>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</si>
  <si>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</si>
  <si>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</si>
  <si>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</si>
  <si>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</si>
  <si>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</si>
  <si>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</si>
  <si>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</si>
  <si>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</si>
  <si>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</si>
  <si>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</si>
  <si>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</si>
  <si>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</si>
  <si>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</si>
  <si>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</si>
  <si>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</si>
  <si>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</si>
  <si>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</si>
  <si>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</si>
  <si>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</si>
  <si>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</si>
  <si>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</si>
  <si>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</si>
  <si>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</si>
  <si>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</si>
  <si>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</si>
  <si>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</si>
  <si>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</si>
  <si>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</si>
  <si>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</si>
  <si>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</si>
  <si>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</si>
  <si>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</si>
  <si>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</si>
  <si>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</si>
  <si>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</si>
  <si>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</si>
  <si>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</si>
  <si>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</si>
  <si>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</si>
  <si>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</si>
  <si>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</si>
  <si>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</si>
  <si>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</si>
  <si>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</si>
  <si>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</si>
  <si>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</si>
  <si>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</si>
  <si>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</si>
  <si>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</si>
  <si>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</si>
  <si>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</si>
  <si>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</si>
  <si>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</si>
  <si>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</si>
  <si>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</si>
  <si>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</si>
  <si>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</si>
  <si>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</si>
  <si>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</si>
  <si>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</si>
  <si>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</si>
  <si>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</si>
  <si>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</si>
  <si>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</si>
  <si>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</si>
  <si>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</si>
  <si>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</si>
  <si>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</si>
  <si>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</si>
  <si>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</si>
  <si>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</si>
  <si>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</si>
  <si>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</si>
  <si>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</si>
  <si>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</si>
  <si>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</si>
  <si>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</si>
  <si>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</si>
  <si>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</si>
  <si>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</si>
  <si>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</si>
  <si>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</si>
  <si>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</si>
  <si>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</si>
  <si>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</si>
  <si>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</si>
  <si>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</si>
  <si>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</si>
  <si>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</si>
  <si>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</si>
  <si>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</si>
  <si>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</si>
  <si>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</si>
  <si>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</si>
  <si>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</si>
  <si>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</si>
  <si>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</si>
  <si>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</si>
  <si>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</si>
  <si>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</si>
  <si>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</si>
  <si>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</si>
  <si>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</si>
  <si>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</si>
  <si>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</si>
  <si>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</si>
  <si>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</si>
  <si>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</si>
  <si>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</si>
  <si>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</si>
  <si>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</si>
  <si>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</si>
  <si>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</si>
  <si>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</si>
  <si>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</si>
  <si>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</si>
  <si>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</si>
  <si>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</si>
  <si>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</si>
  <si>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</si>
  <si>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</si>
  <si>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</si>
  <si>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</si>
  <si>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</si>
  <si>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</si>
  <si>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</si>
  <si>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</si>
  <si>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</si>
  <si>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</si>
  <si>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</si>
  <si>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</si>
  <si>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</si>
  <si>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</si>
  <si>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</si>
  <si>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</si>
  <si>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</si>
  <si>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</si>
  <si>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</si>
  <si>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</si>
  <si>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</si>
  <si>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</si>
  <si>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</si>
  <si>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</si>
  <si>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</si>
  <si>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</si>
  <si>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</si>
  <si>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</si>
  <si>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</si>
  <si>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</si>
  <si>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</si>
  <si>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</si>
  <si>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</si>
  <si>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</si>
  <si>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</si>
  <si>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</si>
  <si>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</si>
  <si>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</si>
  <si>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</si>
  <si>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</si>
  <si>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</si>
  <si>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</si>
  <si>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</si>
  <si>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</si>
  <si>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</si>
  <si>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</si>
  <si>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</si>
  <si>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</si>
  <si>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</si>
  <si>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</si>
  <si>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</si>
  <si>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</si>
  <si>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</si>
  <si>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</si>
  <si>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</si>
  <si>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</si>
  <si>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</si>
  <si>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</si>
  <si>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</si>
  <si>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</si>
  <si>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</si>
  <si>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</si>
  <si>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</si>
  <si>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</si>
  <si>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</si>
  <si>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</si>
  <si>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</si>
  <si>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</si>
  <si>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</si>
  <si>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</si>
  <si>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</si>
  <si>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</si>
  <si>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</si>
  <si>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</si>
  <si>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</si>
  <si>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</si>
  <si>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</si>
  <si>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</si>
  <si>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</si>
  <si>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</si>
  <si>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</si>
  <si>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</si>
  <si>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</si>
  <si>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</si>
  <si>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</si>
  <si>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</si>
  <si>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</si>
  <si>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</si>
  <si>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</si>
  <si>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</si>
  <si>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</si>
  <si>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</si>
  <si>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</si>
  <si>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</si>
  <si>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</si>
  <si>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</si>
  <si>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</si>
  <si>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</si>
  <si>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</si>
  <si>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</si>
  <si>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</si>
  <si>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</si>
  <si>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</si>
  <si>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</si>
  <si>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</si>
  <si>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</si>
  <si>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</si>
  <si>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</si>
  <si>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</si>
  <si>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</si>
  <si>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</si>
  <si>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</si>
  <si>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</si>
  <si>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</si>
  <si>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</si>
  <si>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</si>
  <si>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</si>
  <si>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</si>
  <si>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</si>
  <si>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</si>
  <si>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</si>
  <si>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</si>
  <si>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</si>
  <si>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</si>
  <si>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</si>
  <si>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</si>
  <si>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</si>
  <si>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</si>
  <si>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</si>
  <si>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</si>
  <si>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</si>
  <si>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</si>
  <si>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</si>
  <si>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</si>
  <si>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</si>
  <si>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</si>
  <si>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</si>
  <si>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</si>
  <si>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</si>
  <si>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</si>
  <si>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</si>
  <si>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</si>
  <si>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</si>
  <si>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</si>
  <si>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</si>
  <si>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</si>
  <si>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</si>
  <si>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</si>
  <si>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</si>
  <si>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</si>
  <si>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</si>
  <si>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</si>
  <si>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</si>
  <si>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</si>
  <si>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</si>
  <si>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</si>
  <si>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</si>
  <si>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</si>
  <si>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</si>
  <si>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</si>
  <si>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</si>
  <si>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</si>
  <si>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</si>
  <si>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</si>
  <si>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</si>
  <si>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</si>
  <si>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</si>
  <si>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</si>
  <si>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</si>
  <si>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</si>
  <si>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</si>
  <si>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</si>
  <si>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</si>
  <si>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</si>
  <si>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</si>
  <si>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</si>
  <si>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</si>
  <si>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</si>
  <si>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</si>
  <si>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</si>
  <si>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</si>
  <si>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</si>
  <si>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</si>
  <si>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</si>
  <si>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</si>
  <si>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</si>
  <si>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</si>
  <si>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</si>
  <si>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</si>
  <si>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</si>
  <si>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</si>
  <si>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</si>
  <si>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</si>
  <si>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</si>
  <si>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</si>
  <si>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</si>
  <si>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</si>
  <si>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</si>
  <si>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</si>
  <si>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</si>
  <si>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</si>
  <si>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</si>
  <si>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</si>
  <si>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</si>
  <si>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</si>
  <si>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</si>
  <si>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</si>
  <si>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</si>
  <si>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</si>
  <si>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</si>
  <si>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</si>
  <si>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</si>
  <si>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</si>
  <si>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</si>
  <si>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</si>
  <si>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</si>
  <si>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</si>
  <si>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</si>
  <si>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</si>
  <si>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</si>
  <si>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</si>
  <si>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</si>
  <si>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</si>
  <si>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</si>
  <si>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</si>
  <si>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</si>
  <si>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</si>
  <si>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</si>
  <si>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</si>
  <si>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</si>
  <si>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</si>
  <si>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</si>
  <si>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</si>
  <si>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</si>
  <si>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</si>
  <si>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</si>
  <si>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</si>
  <si>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</si>
  <si>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</si>
  <si>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</si>
  <si>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</si>
  <si>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</si>
  <si>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</si>
  <si>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</si>
  <si>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</si>
  <si>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</si>
  <si>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</si>
  <si>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</si>
  <si>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</si>
  <si>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</si>
  <si>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</si>
  <si>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</si>
  <si>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</si>
  <si>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</si>
  <si>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</si>
  <si>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</si>
  <si>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</si>
  <si>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</si>
  <si>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</si>
  <si>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</si>
  <si>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</si>
  <si>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</si>
  <si>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</si>
  <si>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</si>
  <si>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</si>
  <si>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</si>
  <si>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</si>
  <si>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</si>
  <si>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</si>
  <si>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</si>
  <si>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</si>
  <si>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</si>
  <si>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</si>
  <si>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</si>
  <si>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</si>
  <si>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</si>
  <si>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</si>
  <si>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</si>
  <si>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</si>
  <si>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</si>
  <si>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</si>
  <si>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</si>
  <si>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</si>
  <si>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</si>
  <si>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</si>
  <si>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</si>
  <si>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</si>
  <si>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</si>
  <si>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</si>
  <si>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</si>
  <si>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</si>
  <si>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</si>
  <si>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</si>
  <si>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</si>
  <si>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</si>
  <si>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</si>
  <si>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</si>
  <si>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</si>
  <si>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</si>
  <si>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</si>
  <si>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</si>
  <si>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</si>
  <si>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</si>
  <si>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</si>
  <si>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</si>
  <si>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</si>
  <si>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</si>
  <si>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</si>
  <si>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</si>
  <si>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</si>
  <si>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</si>
  <si>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</si>
  <si>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</si>
  <si>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</si>
  <si>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</si>
  <si>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</si>
  <si>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</si>
  <si>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</si>
  <si>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</si>
  <si>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</si>
  <si>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</si>
  <si>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</si>
  <si>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</si>
  <si>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</si>
  <si>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</si>
  <si>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</si>
  <si>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</si>
  <si>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</si>
  <si>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</si>
  <si>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</si>
  <si>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</si>
  <si>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</si>
  <si>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</si>
  <si>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</si>
  <si>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</si>
  <si>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</si>
  <si>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</si>
  <si>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</si>
  <si>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</si>
  <si>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</si>
  <si>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</si>
  <si>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</si>
  <si>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</si>
  <si>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</si>
  <si>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</si>
  <si>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</si>
  <si>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</si>
  <si>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</si>
  <si>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</si>
  <si>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</si>
  <si>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</si>
  <si>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</si>
  <si>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</si>
  <si>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</si>
  <si>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</si>
  <si>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</si>
  <si>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</si>
  <si>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</si>
  <si>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</si>
  <si>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</si>
  <si>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</si>
  <si>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</si>
  <si>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</si>
  <si>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</si>
  <si>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</si>
  <si>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</si>
  <si>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</si>
  <si>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</si>
  <si>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</si>
  <si>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</si>
  <si>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</si>
  <si>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</si>
  <si>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</si>
  <si>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</si>
  <si>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</si>
  <si>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</si>
  <si>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</si>
  <si>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</si>
  <si>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</si>
  <si>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</si>
  <si>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</si>
  <si>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</si>
  <si>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</si>
  <si>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</si>
  <si>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</si>
  <si>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</si>
  <si>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</si>
  <si>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</si>
  <si>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</si>
  <si>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</si>
  <si>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</si>
  <si>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</si>
  <si>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</si>
  <si>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</si>
  <si>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</si>
  <si>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</si>
  <si>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</si>
  <si>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</si>
  <si>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</si>
  <si>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</si>
  <si>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</si>
  <si>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</si>
  <si>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</si>
  <si>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</si>
  <si>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</si>
  <si>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</si>
  <si>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</si>
  <si>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</si>
  <si>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</si>
  <si>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</si>
  <si>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</si>
  <si>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</si>
  <si>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</si>
  <si>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</si>
  <si>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</si>
  <si>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</si>
  <si>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</si>
  <si>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</si>
  <si>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</si>
  <si>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</si>
  <si>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</si>
  <si>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</si>
  <si>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</si>
  <si>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</si>
  <si>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</si>
  <si>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</si>
  <si>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</si>
  <si>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</si>
  <si>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</si>
  <si>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</si>
  <si>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</si>
  <si>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</si>
  <si>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</si>
  <si>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</si>
  <si>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</si>
  <si>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</si>
  <si>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</si>
  <si>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</si>
  <si>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</si>
  <si>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</si>
  <si>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</si>
  <si>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</si>
  <si>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</si>
  <si>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</si>
  <si>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</si>
  <si>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</si>
  <si>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</si>
  <si>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</si>
  <si>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</si>
  <si>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</si>
  <si>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</si>
  <si>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</si>
  <si>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</si>
  <si>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</si>
  <si>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</si>
  <si>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</si>
  <si>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</si>
  <si>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</si>
  <si>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</si>
  <si>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</si>
  <si>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</si>
  <si>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</si>
  <si>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</si>
  <si>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</si>
  <si>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</si>
  <si>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</si>
  <si>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</si>
  <si>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</si>
  <si>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</si>
  <si>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</si>
  <si>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</si>
  <si>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</si>
  <si>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</si>
  <si>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</si>
  <si>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</si>
  <si>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</si>
  <si>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</si>
  <si>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</si>
  <si>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</si>
  <si>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</si>
  <si>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</si>
  <si>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</si>
  <si>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</si>
  <si>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</si>
  <si>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</si>
  <si>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</si>
  <si>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</si>
  <si>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</si>
  <si>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</si>
  <si>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</si>
  <si>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</si>
  <si>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</si>
  <si>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</si>
  <si>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</si>
  <si>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</si>
  <si>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</si>
  <si>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</si>
  <si>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</si>
  <si>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</si>
  <si>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</si>
  <si>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</si>
  <si>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</si>
  <si>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</si>
  <si>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</si>
  <si>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</si>
  <si>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</si>
  <si>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</si>
  <si>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</si>
  <si>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</si>
  <si>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</si>
  <si>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</si>
  <si>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</si>
  <si>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</si>
  <si>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</si>
  <si>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</si>
  <si>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</si>
  <si>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</si>
  <si>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</si>
  <si>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</si>
  <si>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</si>
  <si>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</si>
  <si>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</si>
  <si>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</si>
  <si>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</si>
  <si>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</si>
  <si>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</si>
  <si>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</si>
  <si>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</si>
  <si>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</si>
  <si>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</si>
  <si>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</si>
  <si>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</si>
  <si>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</si>
  <si>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</si>
  <si>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</si>
  <si>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</si>
  <si>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</si>
  <si>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</si>
  <si>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</si>
  <si>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</si>
  <si>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</si>
  <si>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</si>
  <si>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</si>
  <si>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</si>
  <si>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</si>
  <si>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</si>
  <si>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</si>
  <si>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</si>
  <si>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</si>
  <si>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</si>
  <si>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</si>
  <si>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</si>
  <si>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</si>
  <si>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</si>
  <si>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</si>
  <si>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</si>
  <si>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</si>
  <si>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</si>
  <si>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</si>
  <si>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</si>
  <si>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</si>
  <si>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</si>
  <si>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</si>
  <si>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</si>
  <si>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</si>
  <si>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</si>
  <si>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</si>
  <si>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</si>
  <si>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</si>
  <si>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</si>
  <si>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</si>
  <si>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</si>
  <si>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</si>
  <si>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</si>
  <si>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</si>
  <si>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</si>
  <si>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</si>
  <si>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</si>
  <si>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</si>
  <si>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</si>
  <si>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</si>
  <si>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</si>
  <si>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</si>
  <si>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</si>
  <si>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</si>
  <si>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</si>
  <si>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</si>
  <si>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</si>
  <si>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</si>
  <si>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</si>
  <si>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</si>
  <si>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</si>
  <si>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</si>
  <si>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</si>
  <si>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</si>
  <si>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</si>
  <si>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</si>
  <si>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</si>
  <si>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</si>
  <si>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</si>
  <si>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</si>
  <si>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</si>
  <si>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</si>
  <si>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</si>
  <si>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</si>
  <si>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</si>
  <si>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</si>
  <si>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</si>
  <si>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</si>
  <si>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</si>
  <si>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</si>
  <si>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</si>
  <si>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</si>
  <si>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</si>
  <si>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</si>
  <si>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</si>
  <si>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</si>
  <si>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</si>
  <si>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</si>
  <si>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</si>
  <si>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</si>
  <si>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</si>
  <si>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</si>
  <si>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</si>
  <si>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</si>
  <si>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</si>
  <si>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</si>
  <si>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</si>
  <si>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</si>
  <si>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</si>
  <si>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</si>
  <si>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</si>
  <si>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</si>
  <si>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</si>
  <si>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</si>
  <si>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</si>
  <si>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</si>
  <si>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</si>
  <si>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</si>
  <si>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</si>
  <si>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</si>
  <si>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</si>
  <si>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</si>
  <si>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</si>
  <si>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</si>
  <si>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</si>
  <si>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</si>
  <si>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</si>
  <si>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</si>
  <si>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</si>
  <si>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</si>
  <si>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</si>
  <si>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</si>
  <si>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</si>
  <si>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</si>
  <si>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</si>
  <si>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</si>
  <si>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</si>
  <si>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</si>
  <si>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</si>
  <si>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</si>
  <si>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</si>
  <si>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</si>
  <si>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</si>
  <si>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</si>
  <si>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</si>
  <si>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</si>
  <si>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</si>
  <si>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</si>
  <si>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</si>
  <si>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</si>
  <si>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</si>
  <si>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</si>
  <si>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</si>
  <si>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</si>
  <si>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</si>
  <si>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</si>
  <si>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</si>
  <si>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</si>
  <si>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</si>
  <si>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</si>
  <si>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</si>
  <si>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</si>
  <si>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</si>
  <si>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</si>
  <si>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</si>
  <si>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</si>
  <si>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</si>
  <si>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</si>
  <si>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</si>
  <si>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</si>
  <si>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</si>
  <si>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</si>
  <si>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</si>
  <si>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</si>
  <si>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</si>
  <si>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</si>
  <si>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</si>
  <si>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</si>
  <si>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</si>
  <si>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</si>
  <si>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</si>
  <si>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</si>
  <si>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</si>
  <si>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</si>
  <si>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</si>
  <si>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</si>
  <si>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</si>
  <si>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</si>
  <si>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</si>
  <si>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</si>
  <si>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</si>
  <si>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</si>
  <si>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</si>
  <si>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</si>
  <si>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</si>
  <si>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</si>
  <si>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</si>
  <si>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</si>
  <si>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</si>
  <si>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</si>
  <si>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</si>
  <si>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</si>
  <si>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</si>
  <si>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</si>
  <si>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</si>
  <si>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</si>
  <si>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</si>
  <si>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</si>
  <si>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</si>
  <si>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</si>
  <si>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</si>
  <si>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</si>
  <si>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</si>
  <si>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</si>
  <si>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</si>
  <si>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</si>
  <si>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</si>
  <si>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</si>
  <si>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</si>
  <si>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</si>
  <si>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</si>
  <si>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</si>
  <si>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</si>
  <si>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</si>
  <si>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</si>
  <si>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</si>
  <si>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</si>
  <si>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</si>
  <si>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</si>
  <si>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</si>
  <si>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</si>
  <si>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</si>
  <si>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</si>
  <si>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</si>
  <si>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</si>
  <si>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</si>
  <si>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</si>
  <si>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</si>
  <si>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</si>
  <si>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</si>
  <si>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</si>
  <si>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</si>
  <si>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</si>
  <si>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</si>
  <si>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</si>
  <si>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</si>
  <si>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</si>
  <si>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</si>
  <si>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</si>
  <si>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</si>
  <si>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</si>
  <si>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</si>
  <si>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</si>
  <si>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</si>
  <si>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</si>
  <si>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</si>
  <si>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</si>
  <si>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</si>
  <si>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</si>
  <si>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</si>
  <si>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</si>
  <si>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</si>
  <si>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</si>
  <si>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</si>
  <si>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</si>
  <si>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</si>
  <si>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</si>
  <si>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</si>
  <si>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</si>
  <si>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</si>
  <si>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</si>
  <si>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</si>
  <si>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</si>
  <si>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</si>
  <si>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</si>
  <si>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</si>
  <si>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</si>
  <si>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</si>
  <si>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</si>
  <si>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</si>
  <si>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</si>
  <si>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</si>
  <si>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</si>
  <si>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</si>
  <si>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</si>
  <si>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</si>
  <si>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</si>
  <si>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</si>
  <si>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</si>
  <si>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</si>
  <si>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</si>
  <si>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</si>
  <si>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</si>
  <si>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</si>
  <si>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</si>
  <si>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</si>
  <si>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</si>
  <si>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</si>
  <si>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</si>
  <si>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</si>
  <si>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</si>
  <si>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</si>
  <si>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</si>
  <si>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</si>
  <si>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</si>
  <si>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</si>
  <si>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</si>
  <si>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</si>
  <si>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</si>
  <si>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</si>
  <si>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</si>
  <si>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</si>
  <si>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</si>
  <si>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</si>
  <si>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</si>
  <si>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</si>
  <si>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</si>
  <si>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</si>
  <si>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</si>
  <si>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</si>
  <si>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</si>
  <si>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</si>
  <si>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</si>
  <si>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</si>
  <si>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</si>
  <si>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</si>
  <si>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</si>
  <si>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</si>
  <si>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</si>
  <si>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</si>
  <si>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</si>
  <si>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</si>
  <si>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</si>
  <si>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</si>
  <si>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</si>
  <si>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</si>
  <si>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</si>
  <si>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</si>
  <si>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</si>
  <si>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</si>
  <si>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</si>
  <si>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</si>
  <si>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</si>
  <si>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</si>
  <si>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</si>
  <si>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</si>
  <si>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</si>
  <si>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</si>
  <si>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</si>
  <si>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</si>
  <si>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</si>
  <si>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</si>
  <si>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</si>
  <si>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</si>
  <si>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</si>
  <si>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</si>
  <si>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</si>
  <si>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</si>
  <si>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</si>
  <si>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</si>
  <si>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</si>
  <si>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</si>
  <si>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</si>
  <si>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</si>
  <si>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</si>
  <si>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</si>
  <si>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</si>
  <si>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</si>
  <si>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</si>
  <si>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</si>
  <si>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</si>
  <si>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</si>
  <si>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</si>
  <si>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</si>
  <si>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</si>
  <si>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</si>
  <si>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</si>
  <si>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</si>
  <si>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</si>
  <si>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</si>
  <si>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</si>
  <si>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</si>
  <si>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</si>
  <si>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</si>
  <si>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</si>
  <si>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</si>
  <si>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</si>
  <si>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</si>
  <si>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</si>
  <si>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</si>
  <si>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</si>
  <si>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</si>
  <si>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</si>
  <si>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</si>
  <si>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</si>
  <si>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</si>
  <si>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</si>
  <si>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</si>
  <si>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</si>
  <si>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</si>
  <si>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</si>
  <si>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</si>
  <si>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</si>
  <si>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</si>
  <si>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</si>
  <si>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</si>
  <si>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</si>
  <si>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</si>
  <si>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</si>
  <si>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</si>
  <si>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</si>
  <si>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</si>
  <si>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</si>
  <si>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</si>
  <si>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</si>
  <si>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</si>
  <si>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</si>
  <si>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</si>
  <si>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</si>
  <si>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</si>
  <si>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</si>
  <si>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</si>
  <si>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</si>
  <si>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</si>
  <si>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</si>
  <si>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</si>
  <si>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</si>
  <si>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</si>
  <si>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</si>
  <si>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</si>
  <si>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</si>
  <si>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</si>
  <si>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</si>
  <si>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</si>
  <si>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</si>
  <si>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</si>
  <si>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</si>
  <si>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</si>
  <si>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</si>
  <si>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</si>
  <si>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</si>
  <si>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</si>
  <si>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</si>
  <si>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</si>
  <si>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</si>
  <si>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</si>
  <si>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</si>
  <si>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</si>
  <si>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</si>
  <si>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</si>
  <si>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</si>
  <si>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</si>
  <si>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</si>
  <si>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</si>
  <si>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</si>
  <si>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</si>
  <si>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</si>
  <si>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</si>
  <si>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</si>
  <si>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</si>
  <si>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</si>
  <si>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</si>
  <si>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</si>
  <si>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</si>
  <si>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</si>
  <si>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</si>
  <si>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</si>
  <si>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</si>
  <si>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</si>
  <si>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</si>
  <si>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</si>
  <si>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</si>
  <si>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</si>
  <si>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</si>
  <si>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</si>
  <si>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</si>
  <si>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</si>
  <si>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</si>
  <si>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</si>
  <si>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</si>
  <si>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</si>
  <si>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</si>
  <si>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</si>
  <si>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</si>
  <si>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</si>
  <si>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</si>
  <si>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</si>
  <si>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</si>
  <si>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</si>
  <si>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</si>
  <si>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</si>
  <si>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</si>
  <si>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</si>
  <si>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</si>
  <si>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</si>
  <si>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</si>
  <si>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</si>
  <si>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</si>
  <si>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</si>
  <si>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</si>
  <si>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</si>
  <si>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</si>
  <si>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</si>
  <si>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</si>
  <si>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</si>
  <si>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</si>
  <si>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</si>
  <si>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</si>
  <si>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</si>
  <si>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</si>
  <si>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</si>
  <si>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</si>
  <si>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</si>
  <si>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</si>
  <si>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</si>
  <si>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</si>
  <si>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</si>
  <si>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</si>
  <si>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</si>
  <si>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</si>
  <si>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</si>
  <si>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</si>
  <si>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</si>
  <si>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</si>
  <si>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</si>
  <si>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</si>
  <si>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</si>
  <si>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</si>
  <si>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</si>
  <si>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</si>
  <si>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</si>
  <si>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</si>
  <si>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</si>
  <si>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</si>
  <si>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</si>
  <si>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</si>
  <si>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</si>
  <si>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</si>
  <si>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</si>
  <si>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</si>
  <si>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</si>
  <si>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</si>
  <si>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</si>
  <si>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</si>
  <si>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</si>
  <si>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</si>
  <si>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</si>
  <si>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</si>
  <si>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</si>
  <si>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</si>
  <si>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</si>
  <si>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</si>
  <si>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</si>
  <si>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</si>
  <si>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</si>
  <si>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</si>
  <si>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</si>
  <si>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</si>
  <si>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</si>
  <si>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</si>
  <si>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</si>
  <si>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</si>
  <si>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</si>
  <si>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</si>
  <si>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</si>
  <si>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</si>
  <si>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</si>
  <si>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</si>
  <si>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</si>
  <si>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</si>
  <si>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</si>
  <si>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</si>
  <si>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</si>
  <si>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</si>
  <si>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</si>
  <si>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</si>
  <si>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</si>
  <si>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</si>
  <si>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</si>
  <si>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</si>
  <si>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</si>
  <si>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</si>
  <si>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</si>
  <si>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</si>
  <si>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</si>
  <si>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</si>
  <si>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</si>
  <si>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</si>
  <si>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</si>
  <si>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</si>
  <si>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</si>
  <si>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</si>
  <si>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</si>
  <si>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</si>
  <si>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</si>
  <si>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</si>
  <si>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</si>
  <si>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</si>
  <si>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</si>
  <si>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</si>
  <si>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</si>
  <si>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</si>
  <si>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</si>
  <si>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</si>
  <si>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</si>
  <si>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</si>
  <si>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</si>
  <si>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</si>
  <si>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</si>
  <si>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</si>
  <si>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</si>
  <si>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</si>
  <si>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</si>
  <si>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</si>
  <si>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</si>
  <si>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</si>
  <si>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</si>
  <si>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</si>
  <si>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</si>
  <si>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</si>
  <si>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</si>
  <si>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</si>
  <si>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</si>
  <si>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</si>
  <si>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</si>
  <si>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</si>
  <si>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</si>
  <si>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</si>
  <si>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</si>
  <si>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</si>
  <si>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</si>
  <si>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</si>
  <si>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</si>
  <si>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</si>
  <si>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</si>
  <si>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</si>
  <si>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</si>
  <si>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</si>
  <si>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</si>
  <si>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</si>
  <si>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</si>
  <si>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</si>
  <si>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</si>
  <si>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</si>
  <si>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</si>
  <si>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</si>
  <si>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</si>
  <si>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</si>
  <si>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</si>
  <si>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</si>
  <si>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</si>
  <si>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</si>
  <si>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</si>
  <si>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</si>
  <si>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</si>
  <si>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</si>
  <si>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</si>
  <si>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</si>
  <si>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</si>
  <si>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</si>
  <si>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</si>
  <si>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</si>
  <si>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</si>
  <si>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</si>
  <si>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</si>
  <si>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</si>
  <si>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</si>
  <si>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</si>
  <si>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</si>
  <si>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</si>
  <si>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</si>
  <si>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</si>
  <si>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</si>
  <si>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</si>
  <si>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</si>
  <si>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</si>
  <si>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</si>
  <si>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</si>
  <si>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</si>
  <si>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</si>
  <si>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</si>
  <si>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</si>
  <si>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</si>
  <si>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</si>
  <si>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</si>
  <si>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</si>
  <si>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</si>
  <si>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</si>
  <si>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</si>
  <si>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</si>
  <si>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</si>
  <si>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</si>
  <si>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</si>
  <si>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</si>
  <si>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</si>
  <si>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</si>
  <si>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</si>
  <si>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</si>
  <si>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</si>
  <si>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</si>
  <si>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</si>
  <si>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</si>
  <si>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</si>
  <si>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</si>
  <si>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</si>
  <si>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</si>
  <si>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</si>
  <si>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</si>
  <si>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</si>
  <si>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</si>
  <si>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</si>
  <si>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</si>
  <si>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</si>
  <si>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</si>
  <si>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</si>
  <si>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</si>
  <si>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</si>
  <si>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</si>
  <si>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</si>
  <si>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</si>
  <si>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</si>
  <si>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</si>
  <si>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</si>
  <si>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</si>
  <si>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</si>
  <si>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</si>
  <si>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</si>
  <si>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</si>
  <si>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</si>
  <si>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</si>
  <si>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</si>
  <si>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</si>
  <si>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</si>
  <si>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</si>
  <si>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</si>
  <si>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</si>
  <si>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</si>
  <si>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</si>
  <si>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</si>
  <si>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</si>
  <si>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</si>
  <si>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</si>
  <si>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</si>
  <si>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</si>
  <si>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</si>
  <si>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</si>
  <si>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</si>
  <si>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</si>
  <si>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</si>
  <si>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</si>
  <si>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</si>
  <si>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</si>
  <si>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</si>
  <si>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</si>
  <si>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</si>
  <si>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</si>
  <si>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</si>
  <si>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</si>
  <si>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</si>
  <si>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</si>
  <si>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</si>
  <si>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</si>
  <si>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</si>
  <si>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</si>
  <si>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</si>
  <si>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</si>
  <si>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</si>
  <si>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</si>
  <si>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</si>
  <si>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</si>
  <si>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</si>
  <si>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</si>
  <si>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</si>
  <si>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</si>
  <si>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</si>
  <si>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</si>
  <si>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</si>
  <si>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</si>
  <si>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</si>
  <si>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</si>
  <si>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</si>
  <si>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</si>
  <si>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</si>
  <si>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</si>
  <si>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</si>
  <si>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</si>
  <si>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</si>
  <si>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</si>
  <si>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</si>
  <si>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</si>
  <si>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</si>
  <si>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</si>
  <si>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</si>
  <si>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</si>
  <si>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</si>
  <si>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</si>
  <si>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</si>
  <si>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</si>
  <si>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</si>
  <si>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</si>
  <si>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</si>
  <si>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</si>
  <si>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</si>
  <si>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</si>
  <si>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</si>
  <si>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</si>
  <si>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</si>
  <si>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</si>
  <si>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</si>
  <si>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</si>
  <si>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</si>
  <si>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</si>
  <si>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</si>
  <si>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</si>
  <si>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</si>
  <si>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</si>
  <si>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</si>
  <si>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</si>
  <si>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</si>
  <si>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</si>
  <si>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</si>
  <si>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</si>
  <si>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</si>
  <si>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</si>
  <si>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</si>
  <si>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</si>
  <si>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</si>
  <si>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</si>
  <si>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</si>
  <si>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</si>
  <si>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</si>
  <si>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</si>
  <si>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</si>
  <si>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</si>
  <si>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</si>
  <si>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</si>
  <si>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</si>
  <si>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</si>
  <si>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</si>
  <si>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</si>
  <si>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</si>
  <si>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</si>
  <si>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</si>
  <si>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</si>
  <si>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</si>
  <si>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</si>
  <si>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</si>
  <si>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</si>
  <si>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</si>
  <si>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</si>
  <si>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</si>
  <si>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</si>
  <si>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</si>
  <si>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</si>
  <si>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</si>
  <si>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</si>
  <si>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</si>
  <si>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</si>
  <si>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</si>
  <si>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</si>
  <si>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</si>
  <si>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</si>
  <si>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</si>
  <si>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</si>
  <si>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</si>
  <si>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</si>
  <si>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</si>
  <si>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</si>
  <si>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</si>
  <si>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</si>
  <si>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</si>
  <si>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</si>
  <si>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</si>
  <si>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</si>
  <si>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</si>
  <si>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</si>
  <si>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</si>
  <si>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</si>
  <si>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</si>
  <si>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</si>
  <si>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</si>
  <si>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</si>
  <si>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</si>
  <si>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</si>
  <si>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</si>
  <si>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</si>
  <si>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</si>
  <si>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</si>
  <si>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</si>
  <si>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</si>
  <si>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</si>
  <si>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</si>
  <si>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</si>
  <si>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</si>
  <si>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</si>
  <si>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</si>
  <si>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</si>
  <si>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</si>
  <si>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</si>
  <si>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</si>
  <si>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</si>
  <si>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</si>
  <si>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</si>
  <si>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</si>
  <si>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</si>
  <si>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</si>
  <si>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</si>
  <si>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</si>
  <si>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</si>
  <si>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</si>
  <si>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</si>
  <si>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</si>
  <si>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</si>
  <si>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</si>
  <si>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</si>
  <si>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</si>
  <si>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</si>
  <si>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</si>
  <si>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</si>
  <si>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</si>
  <si>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</si>
  <si>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</si>
  <si>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</si>
  <si>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</si>
  <si>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</si>
  <si>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</si>
  <si>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</si>
  <si>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</si>
  <si>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</si>
  <si>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</si>
  <si>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</si>
  <si>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</si>
  <si>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</si>
  <si>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</si>
  <si>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</si>
  <si>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</si>
  <si>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</si>
  <si>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</si>
  <si>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</si>
  <si>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</si>
  <si>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</si>
  <si>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</si>
  <si>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</si>
  <si>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</si>
  <si>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</si>
  <si>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</si>
  <si>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</si>
  <si>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</si>
  <si>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</si>
  <si>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</si>
  <si>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</si>
  <si>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</si>
  <si>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</si>
  <si>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</si>
  <si>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</si>
  <si>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</si>
  <si>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</si>
  <si>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</si>
  <si>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</si>
  <si>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</si>
  <si>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</si>
  <si>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</si>
  <si>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</si>
  <si>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</si>
  <si>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</si>
  <si>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</si>
  <si>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</si>
  <si>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</si>
  <si>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</si>
  <si>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</si>
  <si>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</si>
  <si>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</si>
  <si>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</si>
  <si>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</si>
  <si>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</si>
  <si>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</si>
  <si>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</si>
  <si>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</si>
  <si>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</si>
  <si>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</si>
  <si>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</si>
  <si>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</si>
  <si>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</si>
  <si>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</si>
  <si>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</si>
  <si>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</si>
  <si>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</si>
  <si>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</si>
  <si>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</si>
  <si>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</si>
  <si>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</si>
  <si>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</si>
  <si>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</si>
  <si>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</si>
  <si>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</si>
  <si>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</si>
  <si>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</si>
  <si>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</si>
  <si>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</si>
  <si>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</si>
  <si>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</si>
  <si>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</si>
  <si>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</si>
  <si>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</si>
  <si>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</si>
  <si>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</si>
  <si>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</si>
  <si>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</si>
  <si>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</si>
  <si>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</si>
  <si>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</si>
  <si>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</si>
  <si>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</si>
  <si>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</si>
  <si>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</si>
  <si>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</si>
  <si>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</si>
  <si>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</si>
  <si>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</si>
  <si>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</si>
  <si>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</si>
  <si>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</si>
  <si>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</si>
  <si>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</si>
  <si>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</si>
  <si>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</si>
  <si>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</si>
  <si>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</si>
  <si>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</si>
  <si>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</si>
  <si>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</si>
  <si>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</si>
  <si>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</si>
  <si>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</si>
  <si>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</si>
  <si>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</si>
  <si>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</si>
  <si>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</si>
  <si>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</si>
  <si>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</si>
  <si>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</si>
  <si>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</si>
  <si>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</si>
  <si>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</si>
  <si>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</si>
  <si>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</si>
  <si>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</si>
  <si>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</si>
  <si>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</si>
  <si>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</si>
  <si>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</si>
  <si>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</si>
  <si>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</si>
  <si>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</si>
  <si>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</si>
  <si>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</si>
  <si>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</si>
  <si>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</si>
  <si>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</si>
  <si>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</si>
  <si>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</si>
  <si>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</si>
  <si>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</si>
  <si>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</si>
  <si>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</si>
  <si>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</si>
  <si>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</si>
  <si>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</si>
  <si>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</si>
  <si>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</si>
  <si>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</si>
  <si>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</si>
  <si>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</si>
  <si>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</si>
  <si>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</si>
  <si>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</si>
  <si>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</si>
  <si>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</si>
  <si>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</si>
  <si>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</si>
  <si>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</si>
  <si>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</si>
  <si>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</si>
  <si>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</si>
  <si>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</si>
  <si>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</si>
  <si>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</si>
  <si>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</si>
  <si>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</si>
  <si>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</si>
  <si>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</si>
  <si>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</si>
  <si>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</si>
  <si>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</si>
  <si>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</si>
  <si>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</si>
  <si>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</si>
  <si>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</si>
  <si>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</si>
  <si>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</si>
  <si>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</si>
  <si>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</si>
  <si>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</si>
  <si>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</si>
  <si>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</si>
  <si>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</si>
  <si>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</si>
  <si>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</si>
  <si>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</si>
  <si>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</si>
  <si>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</si>
  <si>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</si>
  <si>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</si>
  <si>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</si>
  <si>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</si>
  <si>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</si>
  <si>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</si>
  <si>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</si>
  <si>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</si>
  <si>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</si>
  <si>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</si>
  <si>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</si>
  <si>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</si>
  <si>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</si>
  <si>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</si>
  <si>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</si>
  <si>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</si>
  <si>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</si>
  <si>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</si>
  <si>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</si>
  <si>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</si>
  <si>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</si>
  <si>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</si>
  <si>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</si>
  <si>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</si>
  <si>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</si>
  <si>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</si>
  <si>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</si>
  <si>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</si>
  <si>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</si>
  <si>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</si>
  <si>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</si>
  <si>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</si>
  <si>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</si>
  <si>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</si>
  <si>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</si>
  <si>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</si>
  <si>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</si>
  <si>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</si>
  <si>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</si>
  <si>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</si>
  <si>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</si>
  <si>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</si>
  <si>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</si>
  <si>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</si>
  <si>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</si>
  <si>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</si>
  <si>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</si>
  <si>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</si>
  <si>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</si>
  <si>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</si>
  <si>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</si>
  <si>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</si>
  <si>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</si>
  <si>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</si>
  <si>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</si>
  <si>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</si>
  <si>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</si>
  <si>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</si>
  <si>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</si>
  <si>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</si>
  <si>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</si>
  <si>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</si>
  <si>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</si>
  <si>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</si>
  <si>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</si>
  <si>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</si>
  <si>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</si>
  <si>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</si>
  <si>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</si>
  <si>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</si>
  <si>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</si>
  <si>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</si>
  <si>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</si>
  <si>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</si>
  <si>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</si>
  <si>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</si>
  <si>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</si>
  <si>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</si>
  <si>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</si>
  <si>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</si>
  <si>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</si>
  <si>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</si>
  <si>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</si>
  <si>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</si>
  <si>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</si>
  <si>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</si>
  <si>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</si>
  <si>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</si>
  <si>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</si>
  <si>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</si>
  <si>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</si>
  <si>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</si>
  <si>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</si>
  <si>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</si>
  <si>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</si>
  <si>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</si>
  <si>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</si>
  <si>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</si>
  <si>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</si>
  <si>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</si>
  <si>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</si>
  <si>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</si>
  <si>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</si>
  <si>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</si>
  <si>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</si>
  <si>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</si>
  <si>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</si>
  <si>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</si>
  <si>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</si>
  <si>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</si>
  <si>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</si>
  <si>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</si>
  <si>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</si>
  <si>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</si>
  <si>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</si>
  <si>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</si>
  <si>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</si>
  <si>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</si>
  <si>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</si>
  <si>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</si>
  <si>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</si>
  <si>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</si>
  <si>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</si>
  <si>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</si>
  <si>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</si>
  <si>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</si>
  <si>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</si>
  <si>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</si>
  <si>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</si>
  <si>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</si>
  <si>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</si>
  <si>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</si>
  <si>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</si>
  <si>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</si>
  <si>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</si>
  <si>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</si>
  <si>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</si>
  <si>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</si>
  <si>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</si>
  <si>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</si>
  <si>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</si>
  <si>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</si>
  <si>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</si>
  <si>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</si>
  <si>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</si>
  <si>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</si>
  <si>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</si>
  <si>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</si>
  <si>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</si>
  <si>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</si>
  <si>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</si>
  <si>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</si>
  <si>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</si>
  <si>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</si>
  <si>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</si>
  <si>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</si>
  <si>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</si>
  <si>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</si>
  <si>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</si>
  <si>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</si>
  <si>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</si>
  <si>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</si>
  <si>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</si>
  <si>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</si>
  <si>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</si>
  <si>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</si>
  <si>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</si>
  <si>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</si>
  <si>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</si>
  <si>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</si>
  <si>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</si>
  <si>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</si>
  <si>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</si>
  <si>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</si>
  <si>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</si>
  <si>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</si>
  <si>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</si>
  <si>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</si>
  <si>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</si>
  <si>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</si>
  <si>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</si>
  <si>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</si>
  <si>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</si>
  <si>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</si>
  <si>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</si>
  <si>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</si>
  <si>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</si>
  <si>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</si>
  <si>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</si>
  <si>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</si>
  <si>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</si>
  <si>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</si>
  <si>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</si>
  <si>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</si>
  <si>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</si>
  <si>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</si>
  <si>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</si>
  <si>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</si>
  <si>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</si>
  <si>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</si>
  <si>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</si>
  <si>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</si>
  <si>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</si>
  <si>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</si>
  <si>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</si>
  <si>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</si>
  <si>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</si>
  <si>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</si>
  <si>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</si>
  <si>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</si>
  <si>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</si>
  <si>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</si>
  <si>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</si>
  <si>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</si>
  <si>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</si>
  <si>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</si>
  <si>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</si>
  <si>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</si>
  <si>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</si>
  <si>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</si>
  <si>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</si>
  <si>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</si>
  <si>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</si>
  <si>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</si>
  <si>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</si>
  <si>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</si>
  <si>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</si>
  <si>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</si>
  <si>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</si>
  <si>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</si>
  <si>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</si>
  <si>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</si>
  <si>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</si>
  <si>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</si>
  <si>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</si>
  <si>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</si>
  <si>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</si>
  <si>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</si>
  <si>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</si>
  <si>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</si>
  <si>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</si>
  <si>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</si>
  <si>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</si>
  <si>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</si>
  <si>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</si>
  <si>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</si>
  <si>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</si>
  <si>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</si>
  <si>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</si>
  <si>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</si>
  <si>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</si>
  <si>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</si>
  <si>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</si>
  <si>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</si>
  <si>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</si>
  <si>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</si>
  <si>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</si>
  <si>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</si>
  <si>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</si>
  <si>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</si>
  <si>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</si>
  <si>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</si>
  <si>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</si>
  <si>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</si>
  <si>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</si>
  <si>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</si>
  <si>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</si>
  <si>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</si>
  <si>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</si>
  <si>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</si>
  <si>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</si>
  <si>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</si>
  <si>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</si>
  <si>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</si>
  <si>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</si>
  <si>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</si>
  <si>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</si>
  <si>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</si>
  <si>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</si>
  <si>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</si>
  <si>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</si>
  <si>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</si>
  <si>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</si>
  <si>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</si>
  <si>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</si>
  <si>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</si>
  <si>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</si>
  <si>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</si>
  <si>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</si>
  <si>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</si>
  <si>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</si>
  <si>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</si>
  <si>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</si>
  <si>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</si>
  <si>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</si>
  <si>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</si>
  <si>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</si>
  <si>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</si>
  <si>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</si>
  <si>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</si>
  <si>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</si>
  <si>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</si>
  <si>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</si>
  <si>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</si>
  <si>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</si>
  <si>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</si>
  <si>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</si>
  <si>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</si>
  <si>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</si>
  <si>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</si>
  <si>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</si>
  <si>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</si>
  <si>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</si>
  <si>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</si>
  <si>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</si>
  <si>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</si>
  <si>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</si>
  <si>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</si>
  <si>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</si>
  <si>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</si>
  <si>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</si>
  <si>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</si>
  <si>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</si>
  <si>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</si>
  <si>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</si>
  <si>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</si>
  <si>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</si>
  <si>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</si>
  <si>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</si>
  <si>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</si>
  <si>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</si>
  <si>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</si>
  <si>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</si>
  <si>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</si>
  <si>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</si>
  <si>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</si>
  <si>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</si>
  <si>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</si>
  <si>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</si>
  <si>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</si>
  <si>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</si>
  <si>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</si>
  <si>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</si>
  <si>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</si>
  <si>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</si>
  <si>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</si>
  <si>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</si>
  <si>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</si>
  <si>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</si>
  <si>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</si>
  <si>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</si>
  <si>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</si>
  <si>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</si>
  <si>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</si>
  <si>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</si>
  <si>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</si>
  <si>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</si>
  <si>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</si>
  <si>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</si>
  <si>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</si>
  <si>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</si>
  <si>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</si>
  <si>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</si>
  <si>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</si>
  <si>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</si>
  <si>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</si>
  <si>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</si>
  <si>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</si>
  <si>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</si>
  <si>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</si>
  <si>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</si>
  <si>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</si>
  <si>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</si>
  <si>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</si>
  <si>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</si>
  <si>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</si>
  <si>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</si>
  <si>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</si>
  <si>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</si>
  <si>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</si>
  <si>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</si>
  <si>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</si>
  <si>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</si>
  <si>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</si>
  <si>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</si>
  <si>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</si>
  <si>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</si>
  <si>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</si>
  <si>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</si>
  <si>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</si>
  <si>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</si>
  <si>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</si>
  <si>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</si>
  <si>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</si>
  <si>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</si>
  <si>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</si>
  <si>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</si>
  <si>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</si>
  <si>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</si>
  <si>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</si>
  <si>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</si>
  <si>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</si>
  <si>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</si>
  <si>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</si>
  <si>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</si>
  <si>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</si>
  <si>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</si>
  <si>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</si>
  <si>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</si>
  <si>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</si>
  <si>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</si>
  <si>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</si>
  <si>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</si>
  <si>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</si>
  <si>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</si>
  <si>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</si>
  <si>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</si>
  <si>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</si>
  <si>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</si>
  <si>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</si>
  <si>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</si>
  <si>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</si>
  <si>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</si>
  <si>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</si>
  <si>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</si>
  <si>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</si>
  <si>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</si>
  <si>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</si>
  <si>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</si>
  <si>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</si>
  <si>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</si>
  <si>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</si>
  <si>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</si>
  <si>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</si>
  <si>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</si>
  <si>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</si>
  <si>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</si>
  <si>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</si>
  <si>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</si>
  <si>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</si>
  <si>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</si>
  <si>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</si>
  <si>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</si>
  <si>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</si>
  <si>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</si>
  <si>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</si>
  <si>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</si>
  <si>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</si>
  <si>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</si>
  <si>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</si>
  <si>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</si>
  <si>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</si>
  <si>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</si>
  <si>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</si>
  <si>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</si>
  <si>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</si>
  <si>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</si>
  <si>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</si>
  <si>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</si>
  <si>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</si>
  <si>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</si>
  <si>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</si>
  <si>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</si>
  <si>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</si>
  <si>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</si>
  <si>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</si>
  <si>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</si>
  <si>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</si>
  <si>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</si>
  <si>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</si>
  <si>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</si>
  <si>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</si>
  <si>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</si>
  <si>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</si>
  <si>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</si>
  <si>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</si>
  <si>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</si>
  <si>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</si>
  <si>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</si>
  <si>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</si>
  <si>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</si>
  <si>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</si>
  <si>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</si>
  <si>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</si>
  <si>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</si>
  <si>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</si>
  <si>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</si>
  <si>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</si>
  <si>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</si>
  <si>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</si>
  <si>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</si>
  <si>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</si>
  <si>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</si>
  <si>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</si>
  <si>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</si>
  <si>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</si>
  <si>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</si>
  <si>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</si>
  <si>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</si>
  <si>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</si>
  <si>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</si>
  <si>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</si>
  <si>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</si>
  <si>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</si>
  <si>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</si>
  <si>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</si>
  <si>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</si>
  <si>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</si>
  <si>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</si>
  <si>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</si>
  <si>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</si>
  <si>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</si>
  <si>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</si>
  <si>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</si>
  <si>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</si>
  <si>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</si>
  <si>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</si>
  <si>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</si>
  <si>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</si>
  <si>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</si>
  <si>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</si>
  <si>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</si>
  <si>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</si>
  <si>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</si>
  <si>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</si>
  <si>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</si>
  <si>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</si>
  <si>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</si>
  <si>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</si>
  <si>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</si>
  <si>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</si>
  <si>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</si>
  <si>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</si>
  <si>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</si>
  <si>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</si>
  <si>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</si>
  <si>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</si>
  <si>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</si>
  <si>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</si>
  <si>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</si>
  <si>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</si>
  <si>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</si>
  <si>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</si>
  <si>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</si>
  <si>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</si>
  <si>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</si>
  <si>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</si>
  <si>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</si>
  <si>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</si>
  <si>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</si>
  <si>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</si>
  <si>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</si>
  <si>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</si>
  <si>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</si>
  <si>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</si>
  <si>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</si>
  <si>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</si>
  <si>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</si>
  <si>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</si>
  <si>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</si>
  <si>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</si>
  <si>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</si>
  <si>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</si>
  <si>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</si>
  <si>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</si>
  <si>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</si>
  <si>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</si>
  <si>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</si>
  <si>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</si>
  <si>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</si>
  <si>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</si>
  <si>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</si>
  <si>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</si>
  <si>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</si>
  <si>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</si>
  <si>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</si>
  <si>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</si>
  <si>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</si>
  <si>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</si>
  <si>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</si>
  <si>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</si>
  <si>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</si>
  <si>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</si>
  <si>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</si>
  <si>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</si>
  <si>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</si>
  <si>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</si>
  <si>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</si>
  <si>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</si>
  <si>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</si>
  <si>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</si>
  <si>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</si>
  <si>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</si>
  <si>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</si>
  <si>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</si>
  <si>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</si>
  <si>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</si>
  <si>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</si>
  <si>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</si>
  <si>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</si>
  <si>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</si>
  <si>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</si>
  <si>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</si>
  <si>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</si>
  <si>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</si>
  <si>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</si>
  <si>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</si>
  <si>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</si>
  <si>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</si>
  <si>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</si>
  <si>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</si>
  <si>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</si>
  <si>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</si>
  <si>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</si>
  <si>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</si>
  <si>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</si>
  <si>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</si>
  <si>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</si>
  <si>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</si>
  <si>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</si>
  <si>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</si>
  <si>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</si>
  <si>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</si>
  <si>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</si>
  <si>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</si>
  <si>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</si>
  <si>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</si>
  <si>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</si>
  <si>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</si>
  <si>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</si>
  <si>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</si>
  <si>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</si>
  <si>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</si>
  <si>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</si>
  <si>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</si>
  <si>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</si>
  <si>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</si>
  <si>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</si>
  <si>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</si>
  <si>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</si>
  <si>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</si>
  <si>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</si>
  <si>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</si>
  <si>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</si>
  <si>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</si>
  <si>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</si>
  <si>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</si>
  <si>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</si>
  <si>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</si>
  <si>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</si>
  <si>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</si>
  <si>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</si>
  <si>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</si>
  <si>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</si>
  <si>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</si>
  <si>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</si>
  <si>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</si>
  <si>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</si>
  <si>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</si>
  <si>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</si>
  <si>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</si>
  <si>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</si>
  <si>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</si>
  <si>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</si>
  <si>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</si>
  <si>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</si>
  <si>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</si>
  <si>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</si>
  <si>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</si>
  <si>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</si>
  <si>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</si>
  <si>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</si>
  <si>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</si>
  <si>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</si>
  <si>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</si>
  <si>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</si>
  <si>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</si>
  <si>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</si>
  <si>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</si>
  <si>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</si>
  <si>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</si>
  <si>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</si>
  <si>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</si>
  <si>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</si>
  <si>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</si>
  <si>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</si>
  <si>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</si>
  <si>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</si>
  <si>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</si>
  <si>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</si>
  <si>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</si>
  <si>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</si>
  <si>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</si>
  <si>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</si>
  <si>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</si>
  <si>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</si>
  <si>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</si>
  <si>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</si>
  <si>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</si>
  <si>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</si>
  <si>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</si>
  <si>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</si>
  <si>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</si>
  <si>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</si>
  <si>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</si>
  <si>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</si>
  <si>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</si>
  <si>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</si>
  <si>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</si>
  <si>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</si>
  <si>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</si>
  <si>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</si>
  <si>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</si>
  <si>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</si>
  <si>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</si>
  <si>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</si>
  <si>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</si>
  <si>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</si>
  <si>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</si>
  <si>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</si>
  <si>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</si>
  <si>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</si>
  <si>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</si>
  <si>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</si>
  <si>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</si>
  <si>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</si>
  <si>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</si>
  <si>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</si>
  <si>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</si>
  <si>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</si>
  <si>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</si>
  <si>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</si>
  <si>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</si>
  <si>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</si>
  <si>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</si>
  <si>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</si>
  <si>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</si>
  <si>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</si>
  <si>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</si>
  <si>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</si>
  <si>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</si>
  <si>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</si>
  <si>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</si>
  <si>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</si>
  <si>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</si>
  <si>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</si>
  <si>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</si>
  <si>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</si>
  <si>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</si>
  <si>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</si>
  <si>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</si>
  <si>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</si>
  <si>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</si>
  <si>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</si>
  <si>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</si>
  <si>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</si>
  <si>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</si>
  <si>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</si>
  <si>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</si>
  <si>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</si>
  <si>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</si>
  <si>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</si>
  <si>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</si>
  <si>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</si>
  <si>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</si>
  <si>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</si>
  <si>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</si>
  <si>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</si>
  <si>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</si>
  <si>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</si>
  <si>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</si>
  <si>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</si>
  <si>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</si>
  <si>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</si>
  <si>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</si>
  <si>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</si>
  <si>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</si>
  <si>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</si>
  <si>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</si>
  <si>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</si>
  <si>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</si>
  <si>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</si>
  <si>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</si>
  <si>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</si>
  <si>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</si>
  <si>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</si>
  <si>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</si>
  <si>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</si>
  <si>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</si>
  <si>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</si>
  <si>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</si>
  <si>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</si>
  <si>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</si>
  <si>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</si>
  <si>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</si>
  <si>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</si>
  <si>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</si>
  <si>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</si>
  <si>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</si>
  <si>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</si>
  <si>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</si>
  <si>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</si>
  <si>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</si>
  <si>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</si>
  <si>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</si>
  <si>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</si>
  <si>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</si>
  <si>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</si>
  <si>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</si>
  <si>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</si>
  <si>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</si>
  <si>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</si>
  <si>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</si>
  <si>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</si>
  <si>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</si>
  <si>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</si>
  <si>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</si>
  <si>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</si>
  <si>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</si>
  <si>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</si>
  <si>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</si>
  <si>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</si>
  <si>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</si>
  <si>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</si>
  <si>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</si>
  <si>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</si>
  <si>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</si>
  <si>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</si>
  <si>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</si>
  <si>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</si>
  <si>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</si>
  <si>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</si>
  <si>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</si>
  <si>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</si>
  <si>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</si>
  <si>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</si>
  <si>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</si>
  <si>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</si>
  <si>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</si>
  <si>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</si>
  <si>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</si>
  <si>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</si>
  <si>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</si>
  <si>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</si>
  <si>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</si>
  <si>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</si>
  <si>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</si>
  <si>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</si>
  <si>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</si>
  <si>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</si>
  <si>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</si>
  <si>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</si>
  <si>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</si>
  <si>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</si>
  <si>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</si>
  <si>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</si>
  <si>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</si>
  <si>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</si>
  <si>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</si>
  <si>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</si>
  <si>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</si>
  <si>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</si>
  <si>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</si>
  <si>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</si>
  <si>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</si>
  <si>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</si>
  <si>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</si>
  <si>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</si>
  <si>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</si>
  <si>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</si>
  <si>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</si>
  <si>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</si>
  <si>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</si>
  <si>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</si>
  <si>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</si>
  <si>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</si>
  <si>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</si>
  <si>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</si>
  <si>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</si>
  <si>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</si>
  <si>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</si>
  <si>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</si>
  <si>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</si>
  <si>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</si>
  <si>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</si>
  <si>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</si>
  <si>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</si>
  <si>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</si>
  <si>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</si>
  <si>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</si>
  <si>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</si>
  <si>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</si>
  <si>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</si>
  <si>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</si>
  <si>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</si>
  <si>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</si>
  <si>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</si>
  <si>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</si>
  <si>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</si>
  <si>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</si>
  <si>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</si>
  <si>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</si>
  <si>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</si>
  <si>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</si>
  <si>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</si>
  <si>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</si>
  <si>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</si>
  <si>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</si>
  <si>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</si>
  <si>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</si>
  <si>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</si>
  <si>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</si>
  <si>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</si>
  <si>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</si>
  <si>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</si>
  <si>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</si>
  <si>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</si>
  <si>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</si>
  <si>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</si>
  <si>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</si>
  <si>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</si>
  <si>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</si>
  <si>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</si>
  <si>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</si>
  <si>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</si>
  <si>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</si>
  <si>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</si>
  <si>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</si>
  <si>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</si>
  <si>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</si>
  <si>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</si>
  <si>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</si>
  <si>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</si>
  <si>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</si>
  <si>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</si>
  <si>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</si>
  <si>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</si>
  <si>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</si>
  <si>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</si>
  <si>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</si>
  <si>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</si>
  <si>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</si>
  <si>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</si>
  <si>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</si>
  <si>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</si>
  <si>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</si>
  <si>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</si>
  <si>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</si>
  <si>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</si>
  <si>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</si>
  <si>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</si>
  <si>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</si>
  <si>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</si>
  <si>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</si>
  <si>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</si>
  <si>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</si>
  <si>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</si>
  <si>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</si>
  <si>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</si>
  <si>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</si>
  <si>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</si>
  <si>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</si>
  <si>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</si>
  <si>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</si>
  <si>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</si>
  <si>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</si>
  <si>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</si>
  <si>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</si>
  <si>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</si>
  <si>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</si>
  <si>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</si>
  <si>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</si>
  <si>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</si>
  <si>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</si>
  <si>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</si>
  <si>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</si>
  <si>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</si>
  <si>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</si>
  <si>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</si>
  <si>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</si>
  <si>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</si>
  <si>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</si>
  <si>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</si>
  <si>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</si>
  <si>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</si>
  <si>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</si>
  <si>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</si>
  <si>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</si>
  <si>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</si>
  <si>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</si>
  <si>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</si>
  <si>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</si>
  <si>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</si>
  <si>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</si>
  <si>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</si>
  <si>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</si>
  <si>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</si>
  <si>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</si>
  <si>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</si>
  <si>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</si>
  <si>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</si>
  <si>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</si>
  <si>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</si>
  <si>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</si>
  <si>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</si>
  <si>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</si>
  <si>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</si>
  <si>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</si>
  <si>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</si>
  <si>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</si>
  <si>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</si>
  <si>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</si>
  <si>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</si>
  <si>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</si>
  <si>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</si>
  <si>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</si>
  <si>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</si>
  <si>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</si>
  <si>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</si>
  <si>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</si>
  <si>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</si>
  <si>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</si>
  <si>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</si>
  <si>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</si>
  <si>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</si>
  <si>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</si>
  <si>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</si>
  <si>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</si>
  <si>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</si>
  <si>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</si>
  <si>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</si>
  <si>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</si>
  <si>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</si>
  <si>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</si>
  <si>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</si>
  <si>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</si>
  <si>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</si>
  <si>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</si>
  <si>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</si>
  <si>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</si>
  <si>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</si>
  <si>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</si>
  <si>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</si>
  <si>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</si>
  <si>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</si>
  <si>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</si>
  <si>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</si>
  <si>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</si>
  <si>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</si>
  <si>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</si>
  <si>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</si>
  <si>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</si>
  <si>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</si>
  <si>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</si>
  <si>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</si>
  <si>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</si>
  <si>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</si>
  <si>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</si>
  <si>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</si>
  <si>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</si>
  <si>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</si>
  <si>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</si>
  <si>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</si>
  <si>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</si>
  <si>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</si>
  <si>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</si>
  <si>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</si>
  <si>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</si>
  <si>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</si>
  <si>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</si>
  <si>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</si>
  <si>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</si>
  <si>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</si>
  <si>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</si>
  <si>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</si>
  <si>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</si>
  <si>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</si>
  <si>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</si>
  <si>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</si>
  <si>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</si>
  <si>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</si>
  <si>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</si>
  <si>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</si>
  <si>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</si>
  <si>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</si>
  <si>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</si>
  <si>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</si>
  <si>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</si>
  <si>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</si>
  <si>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</si>
  <si>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</si>
  <si>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</si>
  <si>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</si>
  <si>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</si>
  <si>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</si>
  <si>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</si>
  <si>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</si>
  <si>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</si>
  <si>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</si>
  <si>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</si>
  <si>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</si>
  <si>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</si>
  <si>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</si>
  <si>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</si>
  <si>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</si>
  <si>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</si>
  <si>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</si>
  <si>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</si>
  <si>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</si>
  <si>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</si>
  <si>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</si>
  <si>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</si>
  <si>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</si>
  <si>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</si>
  <si>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</si>
  <si>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</si>
  <si>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</si>
  <si>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</si>
  <si>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</si>
  <si>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</si>
  <si>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</si>
  <si>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</si>
  <si>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</si>
  <si>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</si>
  <si>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</si>
  <si>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</si>
  <si>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</si>
  <si>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</si>
  <si>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</si>
  <si>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</si>
  <si>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</si>
  <si>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</si>
  <si>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</si>
  <si>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</si>
  <si>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</si>
  <si>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</si>
  <si>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</si>
  <si>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</si>
  <si>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</si>
  <si>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</si>
  <si>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</si>
  <si>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</si>
  <si>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</si>
  <si>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</si>
  <si>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</si>
  <si>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</si>
  <si>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</si>
  <si>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</si>
  <si>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</si>
  <si>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</si>
  <si>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</si>
  <si>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</si>
  <si>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</si>
  <si>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</si>
  <si>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</si>
  <si>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</si>
  <si>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</si>
  <si>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</si>
  <si>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</si>
  <si>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</si>
  <si>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</si>
  <si>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</si>
  <si>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</si>
  <si>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</si>
  <si>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</si>
  <si>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</si>
  <si>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</si>
  <si>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</si>
  <si>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</si>
  <si>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</si>
  <si>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</si>
  <si>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</si>
  <si>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</si>
  <si>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</si>
  <si>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</si>
  <si>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</si>
  <si>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</si>
  <si>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</si>
  <si>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</si>
  <si>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</si>
  <si>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</si>
  <si>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</si>
  <si>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</si>
  <si>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</si>
  <si>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</si>
  <si>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</si>
  <si>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</si>
  <si>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</si>
  <si>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</si>
  <si>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</si>
  <si>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</si>
  <si>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</si>
  <si>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</si>
  <si>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</si>
  <si>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</si>
  <si>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</si>
  <si>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</si>
  <si>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</si>
  <si>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</si>
  <si>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</si>
  <si>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</si>
  <si>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</si>
  <si>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</si>
  <si>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</si>
  <si>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</si>
  <si>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</si>
  <si>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</si>
  <si>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</si>
  <si>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</si>
  <si>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</si>
  <si>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</si>
  <si>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</si>
  <si>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</si>
  <si>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</si>
  <si>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</si>
  <si>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</si>
  <si>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</si>
  <si>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</si>
  <si>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</si>
  <si>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</si>
  <si>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</si>
  <si>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</si>
  <si>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</si>
  <si>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</si>
  <si>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</si>
  <si>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</si>
  <si>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</si>
  <si>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</si>
  <si>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</si>
  <si>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</si>
  <si>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</si>
  <si>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</si>
  <si>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</si>
  <si>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</si>
  <si>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</si>
  <si>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</si>
  <si>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</si>
  <si>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</si>
  <si>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</si>
  <si>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</si>
  <si>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</si>
  <si>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</si>
  <si>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</si>
  <si>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</si>
  <si>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</si>
  <si>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</si>
  <si>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</si>
  <si>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</si>
  <si>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</si>
  <si>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</si>
  <si>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</si>
  <si>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</si>
  <si>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</si>
  <si>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</si>
  <si>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</si>
  <si>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</si>
  <si>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</si>
  <si>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</si>
  <si>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</si>
  <si>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</si>
  <si>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</si>
  <si>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</si>
  <si>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</si>
  <si>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</si>
  <si>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</si>
  <si>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</si>
  <si>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</si>
  <si>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</si>
  <si>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</si>
  <si>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</si>
  <si>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</si>
  <si>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</si>
  <si>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</si>
  <si>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</si>
  <si>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</si>
  <si>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</si>
  <si>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</si>
  <si>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</si>
  <si>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</si>
  <si>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</si>
  <si>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</si>
  <si>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</si>
  <si>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</si>
  <si>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</si>
  <si>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</si>
  <si>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</si>
  <si>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</si>
  <si>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</si>
  <si>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</si>
  <si>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</si>
  <si>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</si>
  <si>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</si>
  <si>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</si>
  <si>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</si>
  <si>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</si>
  <si>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</si>
  <si>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</si>
  <si>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</si>
  <si>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</si>
  <si>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</si>
  <si>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</si>
  <si>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</si>
  <si>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</si>
  <si>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</si>
  <si>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</si>
  <si>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</si>
  <si>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</si>
  <si>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</si>
  <si>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</si>
  <si>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</si>
  <si>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</si>
  <si>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</si>
  <si>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</si>
  <si>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</si>
  <si>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</si>
  <si>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</si>
  <si>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</si>
  <si>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</si>
  <si>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</si>
  <si>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</si>
  <si>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</si>
  <si>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</si>
  <si>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</si>
  <si>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</si>
  <si>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</si>
  <si>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</si>
  <si>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</si>
  <si>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</si>
  <si>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</si>
  <si>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</si>
  <si>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</si>
  <si>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</si>
  <si>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</si>
  <si>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</si>
  <si>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</si>
  <si>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</si>
  <si>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</si>
  <si>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</si>
  <si>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</si>
  <si>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</si>
  <si>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</si>
  <si>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</si>
  <si>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</si>
  <si>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</si>
  <si>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</si>
  <si>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</si>
  <si>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</si>
  <si>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</si>
  <si>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</si>
  <si>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</si>
  <si>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</si>
  <si>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</si>
  <si>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</si>
  <si>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</si>
  <si>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</si>
  <si>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</si>
  <si>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</si>
  <si>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</si>
  <si>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</si>
  <si>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</si>
  <si>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</si>
  <si>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</si>
  <si>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</si>
  <si>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</si>
  <si>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</si>
  <si>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</si>
  <si>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</si>
  <si>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</si>
  <si>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</si>
  <si>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</si>
  <si>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</si>
  <si>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</si>
  <si>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</si>
  <si>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</si>
  <si>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</si>
  <si>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</si>
  <si>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</si>
  <si>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</si>
  <si>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</si>
  <si>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</si>
  <si>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</si>
  <si>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</si>
  <si>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</si>
  <si>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</si>
  <si>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</si>
  <si>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</si>
  <si>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</si>
  <si>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</si>
  <si>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</si>
  <si>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</si>
  <si>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</si>
  <si>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</si>
  <si>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</si>
  <si>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</si>
  <si>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</si>
  <si>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</si>
  <si>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</si>
  <si>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</si>
  <si>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</si>
  <si>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</si>
  <si>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</si>
  <si>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</si>
  <si>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</si>
  <si>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</si>
  <si>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</si>
  <si>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</si>
  <si>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</si>
  <si>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</si>
  <si>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</si>
  <si>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</si>
  <si>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</si>
  <si>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</si>
  <si>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</si>
  <si>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</si>
  <si>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</si>
  <si>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</si>
  <si>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</si>
  <si>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</si>
  <si>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</si>
  <si>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</si>
  <si>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</si>
  <si>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</si>
  <si>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</si>
  <si>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</si>
  <si>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</si>
  <si>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</si>
  <si>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</si>
  <si>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</si>
  <si>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</si>
  <si>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</si>
  <si>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</si>
  <si>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</si>
  <si>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</si>
  <si>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</si>
  <si>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</si>
  <si>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</si>
  <si>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</si>
  <si>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</si>
  <si>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</si>
  <si>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</si>
  <si>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</si>
  <si>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</si>
  <si>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</si>
  <si>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</si>
  <si>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</si>
  <si>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</si>
  <si>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</si>
  <si>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</si>
  <si>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</si>
  <si>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</si>
  <si>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</si>
  <si>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</si>
  <si>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</si>
  <si>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</si>
  <si>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</si>
  <si>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</si>
  <si>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</si>
  <si>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</si>
  <si>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</si>
  <si>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</si>
  <si>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</si>
  <si>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</si>
  <si>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</si>
  <si>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</si>
  <si>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</si>
  <si>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</si>
  <si>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</si>
  <si>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</si>
  <si>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</si>
  <si>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</si>
  <si>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</si>
  <si>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</si>
  <si>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</si>
  <si>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</si>
  <si>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</si>
  <si>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</si>
  <si>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</si>
  <si>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</si>
  <si>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</si>
  <si>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</si>
  <si>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</si>
  <si>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</si>
  <si>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</si>
  <si>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</si>
  <si>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</si>
  <si>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</si>
  <si>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</si>
  <si>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</si>
  <si>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</si>
  <si>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</si>
  <si>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</si>
  <si>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</si>
  <si>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</si>
  <si>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</si>
  <si>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</si>
  <si>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</si>
  <si>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</si>
  <si>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</si>
  <si>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</si>
  <si>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</si>
  <si>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</si>
  <si>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</si>
  <si>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</si>
  <si>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</si>
  <si>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</si>
  <si>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</si>
  <si>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</si>
  <si>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</si>
  <si>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</si>
  <si>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</si>
  <si>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</si>
  <si>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</si>
  <si>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</si>
  <si>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</si>
  <si>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</si>
  <si>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</si>
  <si>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</si>
  <si>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</si>
  <si>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</si>
  <si>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</si>
  <si>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</si>
  <si>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</si>
  <si>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</si>
  <si>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</si>
  <si>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</si>
  <si>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</si>
  <si>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</si>
  <si>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</si>
  <si>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</si>
  <si>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</si>
  <si>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</si>
  <si>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</si>
  <si>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</si>
  <si>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</si>
  <si>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</si>
  <si>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</si>
  <si>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</si>
  <si>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</si>
  <si>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</si>
  <si>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</si>
  <si>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</si>
  <si>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</si>
  <si>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</si>
  <si>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</si>
  <si>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</si>
  <si>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</si>
  <si>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</si>
  <si>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</si>
  <si>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</si>
  <si>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</si>
  <si>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</si>
  <si>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</si>
  <si>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</si>
  <si>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</si>
  <si>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</si>
  <si>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</si>
  <si>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</si>
  <si>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</si>
  <si>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</si>
  <si>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</si>
  <si>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</si>
  <si>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</si>
  <si>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</si>
  <si>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</si>
  <si>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</si>
  <si>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</si>
  <si>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</si>
  <si>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</si>
  <si>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</si>
  <si>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</si>
  <si>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</si>
  <si>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</si>
  <si>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</si>
  <si>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</si>
  <si>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</si>
  <si>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</si>
  <si>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</si>
  <si>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</si>
  <si>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</si>
  <si>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</si>
  <si>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</si>
  <si>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</si>
  <si>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</si>
  <si>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</si>
  <si>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</si>
  <si>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</si>
  <si>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</si>
  <si>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</si>
  <si>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</si>
  <si>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</si>
  <si>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</si>
  <si>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</si>
  <si>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</si>
  <si>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</si>
  <si>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</si>
  <si>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</si>
  <si>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</si>
  <si>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</si>
  <si>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</si>
  <si>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</si>
  <si>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</si>
  <si>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</si>
  <si>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</si>
  <si>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</si>
  <si>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</si>
  <si>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</si>
  <si>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</si>
  <si>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</si>
  <si>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</si>
  <si>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</si>
  <si>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</si>
  <si>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</si>
  <si>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</si>
  <si>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</si>
  <si>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</si>
  <si>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</si>
  <si>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</si>
  <si>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</si>
  <si>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</si>
  <si>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</si>
  <si>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</si>
  <si>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</si>
  <si>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</si>
  <si>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</si>
  <si>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</si>
  <si>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</si>
  <si>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</si>
  <si>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</si>
  <si>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</si>
  <si>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</si>
  <si>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</si>
  <si>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</si>
  <si>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</si>
  <si>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</si>
  <si>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</si>
  <si>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</si>
  <si>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</si>
  <si>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</si>
  <si>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</si>
  <si>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</si>
  <si>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</si>
  <si>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</si>
  <si>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</si>
  <si>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</si>
  <si>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</si>
  <si>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</si>
  <si>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</si>
  <si>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</si>
  <si>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</si>
  <si>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</si>
  <si>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</si>
  <si>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</si>
  <si>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</si>
  <si>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</si>
  <si>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</si>
  <si>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</si>
  <si>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</si>
  <si>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</si>
  <si>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</si>
  <si>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</si>
  <si>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</si>
  <si>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</si>
  <si>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</si>
  <si>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</si>
  <si>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</si>
  <si>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</si>
  <si>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</si>
  <si>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</si>
  <si>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</si>
  <si>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</si>
  <si>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</si>
  <si>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</si>
  <si>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</si>
  <si>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</si>
  <si>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</si>
  <si>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</si>
  <si>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</si>
  <si>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</si>
  <si>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</si>
  <si>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</si>
  <si>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</si>
  <si>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</si>
  <si>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</si>
  <si>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</si>
  <si>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</si>
  <si>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</si>
  <si>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</si>
  <si>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</si>
  <si>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</si>
  <si>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</si>
  <si>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</si>
  <si>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</si>
  <si>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</si>
  <si>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</si>
  <si>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</si>
  <si>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</si>
  <si>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</si>
  <si>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</si>
  <si>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</si>
  <si>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</si>
  <si>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</si>
  <si>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</si>
  <si>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</si>
  <si>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</si>
  <si>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</si>
  <si>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</si>
  <si>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</si>
  <si>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</si>
  <si>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</si>
  <si>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</si>
  <si>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</si>
  <si>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</si>
  <si>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</si>
  <si>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</si>
  <si>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</si>
  <si>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</si>
  <si>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</si>
  <si>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</si>
  <si>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</si>
  <si>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</si>
  <si>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</si>
  <si>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</si>
  <si>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</si>
  <si>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</si>
  <si>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</si>
  <si>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</si>
  <si>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</si>
  <si>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</si>
  <si>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</si>
  <si>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</si>
  <si>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</si>
  <si>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</si>
  <si>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</si>
  <si>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</si>
  <si>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</si>
  <si>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</si>
  <si>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</si>
  <si>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</si>
  <si>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</si>
  <si>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</si>
  <si>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</si>
  <si>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</si>
  <si>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</si>
  <si>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</si>
  <si>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</si>
  <si>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</si>
  <si>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</si>
  <si>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</si>
  <si>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</si>
  <si>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</si>
  <si>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</si>
  <si>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</si>
  <si>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</si>
  <si>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</si>
  <si>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</si>
  <si>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</si>
  <si>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</si>
  <si>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</si>
  <si>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</si>
  <si>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</si>
  <si>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</si>
  <si>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</si>
  <si>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</si>
  <si>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</si>
  <si>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</si>
  <si>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</si>
  <si>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</si>
  <si>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</si>
  <si>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</si>
  <si>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</si>
  <si>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</si>
  <si>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</si>
  <si>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</si>
  <si>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</si>
  <si>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</si>
  <si>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</si>
  <si>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</si>
  <si>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</si>
  <si>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</si>
  <si>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</si>
  <si>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</si>
  <si>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</si>
  <si>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</si>
  <si>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</si>
  <si>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</si>
  <si>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</si>
  <si>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</si>
  <si>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</si>
  <si>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</si>
  <si>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</si>
  <si>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</si>
  <si>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</si>
  <si>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</si>
  <si>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</si>
  <si>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</si>
  <si>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</si>
  <si>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</si>
  <si>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</si>
  <si>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</si>
  <si>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</si>
  <si>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</si>
  <si>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</si>
  <si>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</si>
  <si>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</si>
  <si>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</si>
  <si>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</si>
  <si>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</si>
  <si>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</si>
  <si>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</si>
  <si>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</si>
  <si>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</si>
  <si>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</si>
  <si>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</si>
  <si>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</si>
  <si>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</si>
  <si>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</si>
  <si>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</si>
  <si>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</si>
  <si>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</si>
  <si>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</si>
  <si>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</si>
  <si>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</si>
  <si>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</si>
  <si>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</si>
  <si>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</si>
  <si>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</si>
  <si>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</si>
  <si>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</si>
  <si>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</si>
  <si>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</si>
  <si>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</si>
  <si>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</si>
  <si>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</si>
  <si>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</si>
  <si>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</si>
  <si>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</si>
  <si>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</si>
  <si>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</si>
  <si>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</si>
  <si>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</si>
  <si>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</si>
  <si>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</si>
  <si>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</si>
  <si>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</si>
  <si>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</si>
  <si>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</si>
  <si>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</si>
  <si>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</si>
  <si>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</si>
  <si>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</si>
  <si>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</si>
  <si>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</si>
  <si>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</si>
  <si>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</si>
  <si>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</si>
  <si>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</si>
  <si>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</si>
  <si>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</si>
  <si>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</si>
  <si>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</si>
  <si>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</si>
  <si>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</si>
  <si>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</si>
  <si>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</si>
  <si>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</si>
  <si>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</si>
  <si>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</si>
  <si>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</si>
  <si>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</si>
  <si>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</si>
  <si>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</si>
  <si>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</si>
  <si>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</si>
  <si>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</si>
  <si>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</si>
  <si>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</si>
  <si>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</si>
  <si>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</si>
  <si>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</si>
  <si>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</si>
  <si>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</si>
  <si>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</si>
  <si>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</si>
  <si>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</si>
  <si>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</si>
  <si>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</si>
  <si>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</si>
  <si>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</si>
  <si>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</si>
  <si>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</si>
  <si>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</si>
  <si>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</si>
  <si>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</si>
  <si>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</si>
  <si>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</si>
  <si>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</si>
  <si>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</si>
  <si>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</si>
  <si>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</si>
  <si>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</si>
  <si>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</si>
  <si>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</si>
  <si>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</si>
  <si>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</si>
  <si>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</si>
  <si>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</si>
  <si>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</si>
  <si>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</si>
  <si>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</si>
  <si>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</si>
  <si>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</si>
  <si>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</si>
  <si>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</si>
  <si>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</si>
  <si>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</si>
  <si>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</si>
  <si>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</si>
  <si>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</si>
  <si>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</si>
  <si>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</si>
  <si>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</si>
  <si>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</si>
  <si>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</si>
  <si>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</si>
  <si>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</si>
  <si>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</si>
  <si>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</si>
  <si>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</si>
  <si>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</si>
  <si>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</si>
  <si>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</si>
  <si>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</si>
  <si>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</si>
  <si>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</si>
  <si>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</si>
  <si>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</si>
  <si>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</si>
  <si>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</si>
  <si>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</si>
  <si>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</si>
  <si>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</si>
  <si>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</si>
  <si>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</si>
  <si>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</si>
  <si>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</si>
  <si>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</si>
  <si>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</si>
  <si>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</si>
  <si>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</si>
  <si>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</si>
  <si>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</si>
  <si>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</si>
  <si>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</si>
  <si>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</si>
  <si>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</si>
  <si>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</si>
  <si>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</si>
  <si>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</si>
  <si>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</si>
  <si>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</si>
  <si>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</si>
  <si>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</si>
  <si>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</si>
  <si>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</si>
  <si>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</si>
  <si>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</si>
  <si>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</si>
  <si>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</si>
  <si>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</si>
  <si>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</si>
  <si>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</si>
  <si>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</si>
  <si>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</si>
  <si>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</si>
  <si>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</si>
  <si>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</si>
  <si>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</si>
  <si>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</si>
  <si>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</si>
  <si>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</si>
  <si>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</si>
  <si>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</si>
  <si>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</si>
  <si>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</si>
  <si>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</si>
  <si>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</si>
  <si>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</si>
  <si>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</si>
  <si>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</si>
  <si>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</si>
  <si>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</si>
  <si>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</si>
  <si>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</si>
  <si>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</si>
  <si>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</si>
  <si>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</si>
  <si>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</si>
  <si>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</si>
  <si>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</si>
  <si>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</si>
  <si>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</si>
  <si>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</si>
  <si>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</si>
  <si>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</si>
  <si>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</si>
  <si>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</si>
  <si>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</si>
  <si>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</si>
  <si>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</si>
  <si>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</si>
  <si>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</si>
  <si>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</si>
  <si>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</si>
  <si>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</si>
  <si>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</si>
  <si>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</si>
  <si>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</si>
  <si>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</si>
  <si>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</si>
  <si>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</si>
  <si>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</si>
  <si>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</si>
  <si>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</si>
  <si>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</si>
  <si>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</si>
  <si>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</si>
  <si>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</si>
  <si>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</si>
  <si>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</si>
  <si>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</si>
  <si>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</si>
  <si>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</si>
  <si>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</si>
  <si>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</si>
  <si>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</si>
  <si>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</si>
  <si>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</si>
  <si>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</si>
  <si>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</si>
  <si>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</si>
  <si>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</si>
  <si>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</si>
  <si>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</si>
  <si>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</si>
  <si>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</si>
  <si>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</si>
  <si>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</si>
  <si>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</si>
  <si>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</si>
  <si>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</si>
  <si>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</si>
  <si>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</si>
  <si>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</si>
  <si>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</si>
  <si>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</si>
  <si>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</si>
  <si>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</si>
  <si>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</si>
  <si>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</si>
  <si>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</si>
  <si>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</si>
  <si>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</si>
  <si>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</si>
  <si>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</si>
  <si>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</si>
  <si>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</si>
  <si>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</si>
  <si>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</si>
  <si>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</si>
  <si>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</si>
  <si>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</si>
  <si>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</si>
  <si>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</si>
  <si>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</si>
  <si>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</si>
  <si>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</si>
  <si>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</si>
  <si>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</si>
  <si>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</si>
  <si>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</si>
  <si>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</si>
  <si>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</si>
  <si>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</si>
  <si>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</si>
  <si>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</si>
  <si>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</si>
  <si>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</si>
  <si>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</si>
  <si>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</si>
  <si>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</si>
  <si>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</si>
  <si>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</si>
  <si>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</si>
  <si>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</si>
  <si>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</si>
  <si>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</si>
  <si>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</si>
  <si>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</si>
  <si>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</si>
  <si>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</si>
  <si>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</si>
  <si>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</si>
  <si>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</si>
  <si>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</si>
  <si>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</si>
  <si>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</si>
  <si>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</si>
  <si>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</si>
  <si>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</si>
  <si>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</si>
  <si>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</si>
  <si>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</si>
  <si>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</si>
  <si>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</si>
  <si>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</si>
  <si>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</si>
  <si>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</si>
  <si>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</si>
  <si>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</si>
  <si>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</si>
  <si>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</si>
  <si>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</si>
  <si>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</si>
  <si>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</si>
  <si>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</si>
  <si>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</si>
  <si>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</si>
  <si>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</si>
  <si>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</si>
  <si>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</si>
  <si>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</si>
  <si>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</si>
  <si>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</si>
  <si>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</si>
  <si>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</si>
  <si>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</si>
  <si>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</si>
  <si>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</si>
  <si>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</si>
  <si>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</si>
  <si>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</si>
  <si>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</si>
  <si>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</si>
  <si>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</si>
  <si>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</si>
  <si>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</si>
  <si>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</si>
  <si>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</si>
  <si>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</si>
  <si>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</si>
  <si>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</si>
  <si>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</si>
  <si>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</si>
  <si>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</si>
  <si>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</si>
  <si>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</si>
  <si>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</si>
  <si>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</si>
  <si>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</si>
  <si>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</si>
  <si>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</si>
  <si>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</si>
  <si>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</si>
  <si>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</si>
  <si>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</si>
  <si>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</si>
  <si>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</si>
  <si>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</si>
  <si>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</si>
  <si>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</si>
  <si>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</si>
  <si>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</si>
  <si>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</si>
  <si>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</si>
  <si>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</si>
  <si>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</si>
  <si>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</si>
  <si>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</si>
  <si>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</si>
  <si>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</si>
  <si>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</si>
  <si>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</si>
  <si>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</si>
  <si>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</si>
  <si>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</si>
  <si>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</si>
  <si>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</si>
  <si>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</si>
  <si>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</si>
  <si>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</si>
  <si>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</si>
  <si>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</si>
  <si>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</si>
  <si>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</si>
  <si>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</si>
  <si>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</si>
  <si>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</si>
  <si>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</si>
  <si>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</si>
  <si>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</si>
  <si>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</si>
  <si>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</si>
  <si>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</si>
  <si>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</si>
  <si>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</si>
  <si>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</si>
  <si>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</si>
  <si>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</si>
  <si>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</si>
  <si>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</si>
  <si>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</si>
  <si>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</si>
  <si>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</si>
  <si>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</si>
  <si>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</si>
  <si>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</si>
  <si>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</si>
  <si>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</si>
  <si>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</si>
  <si>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</si>
  <si>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</si>
  <si>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</si>
  <si>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</si>
  <si>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</si>
  <si>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</si>
  <si>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</si>
  <si>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</si>
  <si>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</si>
  <si>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</si>
  <si>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</si>
  <si>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</si>
  <si>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</si>
  <si>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</si>
  <si>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</si>
  <si>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</si>
  <si>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</si>
  <si>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</si>
  <si>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</si>
  <si>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</si>
  <si>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</si>
  <si>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</si>
  <si>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</si>
  <si>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</si>
  <si>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</si>
  <si>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</si>
  <si>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</si>
  <si>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</si>
  <si>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</si>
  <si>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</si>
  <si>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</si>
  <si>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</si>
  <si>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</si>
  <si>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</si>
  <si>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</si>
  <si>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</si>
  <si>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</si>
  <si>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</si>
  <si>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</si>
  <si>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</si>
  <si>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</si>
  <si>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</si>
  <si>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</si>
  <si>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</si>
  <si>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</si>
  <si>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</si>
  <si>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</si>
  <si>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</si>
  <si>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</si>
  <si>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</si>
  <si>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</si>
  <si>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</si>
  <si>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</si>
  <si>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</si>
  <si>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</si>
  <si>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</si>
  <si>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</si>
  <si>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</si>
  <si>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</si>
  <si>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</si>
  <si>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</si>
  <si>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</si>
  <si>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</si>
  <si>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</si>
  <si>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</si>
  <si>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</si>
  <si>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</si>
  <si>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</si>
  <si>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</si>
  <si>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</si>
  <si>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</si>
  <si>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</si>
  <si>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</si>
  <si>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</si>
  <si>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</si>
  <si>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</si>
  <si>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</si>
  <si>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</si>
  <si>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</si>
  <si>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</si>
  <si>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</si>
  <si>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</si>
  <si>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</si>
  <si>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</si>
  <si>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</si>
  <si>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</si>
  <si>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</si>
  <si>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</si>
  <si>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</si>
  <si>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</si>
  <si>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</si>
  <si>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</si>
  <si>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</si>
  <si>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</si>
  <si>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</si>
  <si>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</si>
  <si>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</si>
  <si>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</si>
  <si>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</si>
  <si>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</si>
  <si>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</si>
  <si>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</si>
  <si>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</si>
  <si>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</si>
  <si>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</si>
  <si>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</si>
  <si>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</si>
  <si>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</si>
  <si>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</si>
  <si>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</si>
  <si>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</si>
  <si>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</si>
  <si>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</si>
  <si>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</si>
  <si>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</si>
  <si>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</si>
  <si>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</si>
  <si>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</si>
  <si>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</si>
  <si>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</si>
  <si>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</si>
  <si>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</si>
  <si>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</si>
  <si>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</si>
  <si>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</si>
  <si>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</si>
  <si>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</si>
  <si>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</si>
  <si>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</si>
  <si>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</si>
  <si>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</si>
  <si>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</si>
  <si>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</si>
  <si>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</si>
  <si>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</si>
  <si>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</si>
  <si>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</si>
  <si>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</si>
  <si>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</si>
  <si>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</si>
  <si>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</si>
  <si>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</si>
  <si>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</si>
  <si>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</si>
  <si>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</si>
  <si>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</si>
  <si>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</si>
  <si>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</si>
  <si>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</si>
  <si>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</si>
  <si>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</si>
  <si>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</si>
  <si>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</si>
  <si>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</si>
  <si>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</si>
  <si>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</si>
  <si>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</si>
  <si>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</si>
  <si>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</si>
  <si>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</si>
  <si>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</si>
  <si>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</si>
  <si>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</si>
  <si>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</si>
  <si>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</si>
  <si>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</si>
  <si>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</si>
  <si>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</si>
  <si>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</si>
  <si>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</si>
  <si>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</si>
  <si>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</si>
  <si>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</si>
  <si>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</si>
  <si>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</si>
  <si>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</si>
  <si>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</si>
  <si>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</si>
  <si>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</si>
  <si>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</si>
  <si>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</si>
  <si>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</si>
  <si>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</si>
  <si>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</si>
  <si>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</si>
  <si>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</si>
  <si>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</si>
  <si>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</si>
  <si>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</si>
  <si>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</si>
  <si>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</si>
  <si>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</si>
  <si>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</si>
  <si>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</si>
  <si>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</si>
  <si>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</si>
  <si>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</si>
  <si>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</si>
  <si>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</si>
  <si>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</si>
  <si>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</si>
  <si>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</si>
  <si>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</si>
  <si>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</si>
  <si>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</si>
  <si>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</si>
  <si>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</si>
  <si>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</si>
  <si>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</si>
  <si>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</si>
  <si>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</si>
  <si>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</si>
  <si>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</si>
  <si>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</si>
  <si>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</si>
  <si>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</si>
  <si>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</si>
  <si>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</si>
  <si>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</si>
  <si>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</si>
  <si>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</si>
  <si>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</si>
  <si>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</si>
  <si>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</si>
  <si>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</si>
  <si>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</si>
  <si>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</si>
  <si>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</si>
  <si>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</si>
  <si>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</si>
  <si>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</si>
  <si>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</si>
  <si>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</si>
  <si>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</si>
  <si>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</si>
  <si>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</si>
  <si>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</si>
  <si>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</si>
  <si>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</si>
  <si>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</si>
  <si>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</si>
  <si>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</si>
  <si>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</si>
  <si>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</si>
  <si>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</si>
  <si>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</si>
  <si>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</si>
  <si>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</si>
  <si>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</si>
  <si>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</si>
  <si>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</si>
  <si>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</si>
  <si>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</si>
  <si>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</si>
  <si>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</si>
  <si>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</si>
  <si>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</si>
  <si>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</si>
  <si>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</si>
  <si>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</si>
  <si>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</si>
  <si>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</si>
  <si>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</si>
  <si>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</si>
  <si>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</si>
  <si>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</si>
  <si>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</si>
  <si>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</si>
  <si>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</si>
  <si>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</si>
  <si>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</si>
  <si>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</si>
  <si>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</si>
  <si>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</si>
  <si>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</si>
  <si>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</si>
  <si>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</si>
  <si>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</si>
  <si>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</si>
  <si>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</si>
  <si>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</si>
  <si>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</si>
  <si>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</si>
  <si>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</si>
  <si>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</si>
  <si>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</si>
  <si>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</si>
  <si>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</si>
  <si>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</si>
  <si>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</si>
  <si>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</si>
  <si>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</si>
  <si>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</si>
  <si>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</si>
  <si>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</si>
  <si>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</si>
  <si>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</si>
  <si>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</si>
  <si>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</si>
  <si>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</si>
  <si>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</si>
  <si>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</si>
  <si>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</si>
  <si>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</si>
  <si>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</si>
  <si>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</si>
  <si>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</si>
  <si>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</si>
  <si>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</si>
  <si>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</si>
  <si>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</si>
  <si>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</si>
  <si>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</si>
  <si>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</si>
  <si>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</si>
  <si>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</si>
  <si>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</si>
  <si>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</si>
  <si>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</si>
  <si>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</si>
  <si>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</si>
  <si>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</si>
  <si>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</si>
  <si>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</si>
  <si>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</si>
  <si>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</si>
  <si>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</si>
  <si>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</si>
  <si>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</si>
  <si>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</si>
  <si>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</si>
  <si>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</si>
  <si>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</si>
  <si>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</si>
  <si>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</si>
  <si>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</si>
  <si>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</si>
  <si>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</si>
  <si>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</si>
  <si>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</si>
  <si>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</si>
  <si>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</si>
  <si>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</si>
  <si>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</si>
  <si>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</si>
  <si>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</si>
  <si>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</si>
  <si>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</si>
  <si>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</si>
  <si>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</si>
  <si>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</si>
  <si>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</si>
  <si>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</si>
  <si>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</si>
  <si>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</si>
  <si>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</si>
  <si>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</si>
  <si>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</si>
  <si>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</si>
  <si>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</si>
  <si>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</si>
  <si>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</si>
  <si>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</si>
  <si>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</si>
  <si>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</si>
  <si>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</si>
  <si>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</si>
  <si>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</si>
  <si>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</si>
  <si>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</si>
  <si>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</si>
  <si>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</si>
  <si>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</si>
  <si>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</si>
  <si>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</si>
  <si>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</si>
  <si>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</si>
  <si>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</si>
  <si>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</si>
  <si>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</si>
  <si>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</si>
  <si>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</si>
  <si>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</si>
  <si>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</si>
  <si>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</si>
  <si>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</si>
  <si>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</si>
  <si>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</si>
  <si>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</si>
  <si>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</si>
  <si>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</si>
  <si>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</si>
  <si>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</si>
  <si>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</si>
  <si>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</si>
  <si>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</si>
  <si>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</si>
  <si>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</si>
  <si>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</si>
  <si>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</si>
  <si>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</si>
  <si>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</si>
  <si>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</si>
  <si>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</si>
  <si>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</si>
  <si>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</si>
  <si>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</si>
  <si>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</si>
  <si>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</si>
  <si>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</si>
  <si>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</si>
  <si>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</si>
  <si>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</si>
  <si>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</si>
  <si>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</si>
  <si>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</si>
  <si>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</si>
  <si>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</si>
  <si>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</si>
  <si>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</si>
  <si>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</si>
  <si>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</si>
  <si>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</si>
  <si>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</si>
  <si>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</si>
  <si>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</si>
  <si>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</si>
  <si>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</si>
  <si>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</si>
  <si>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</si>
  <si>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</si>
  <si>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</si>
  <si>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</si>
  <si>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</si>
  <si>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</si>
  <si>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</si>
  <si>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</si>
  <si>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</si>
  <si>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</si>
  <si>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</si>
  <si>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</si>
  <si>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</si>
  <si>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</si>
  <si>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</si>
  <si>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</si>
  <si>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</si>
  <si>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</si>
  <si>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</si>
  <si>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</si>
  <si>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</si>
  <si>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</si>
  <si>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</si>
  <si>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</si>
  <si>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</si>
  <si>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</si>
  <si>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</si>
  <si>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</si>
  <si>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</si>
  <si>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</si>
  <si>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</si>
  <si>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</si>
  <si>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</si>
  <si>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</si>
  <si>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</si>
  <si>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</si>
  <si>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</si>
  <si>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</si>
  <si>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</si>
  <si>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</si>
  <si>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</si>
  <si>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</si>
  <si>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</si>
  <si>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</si>
  <si>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</si>
  <si>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</si>
  <si>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</si>
  <si>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</si>
  <si>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</si>
  <si>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</si>
  <si>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</si>
  <si>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</si>
  <si>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</si>
  <si>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</si>
  <si>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</si>
  <si>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</si>
  <si>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</si>
  <si>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</si>
  <si>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</si>
  <si>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</si>
  <si>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</si>
  <si>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</si>
  <si>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</si>
  <si>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</si>
  <si>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</si>
  <si>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</si>
  <si>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</si>
  <si>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</si>
  <si>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</si>
  <si>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</si>
  <si>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</si>
  <si>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</si>
  <si>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</si>
  <si>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</si>
  <si>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</si>
  <si>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</si>
  <si>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</si>
  <si>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</si>
  <si>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</si>
  <si>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</si>
  <si>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</si>
  <si>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</si>
  <si>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</si>
  <si>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</si>
  <si>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</si>
  <si>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</si>
  <si>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</si>
  <si>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</si>
  <si>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</si>
  <si>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</si>
  <si>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</si>
  <si>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</si>
  <si>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</si>
  <si>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</si>
  <si>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</si>
  <si>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</si>
  <si>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</si>
  <si>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</si>
  <si>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</si>
  <si>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</si>
  <si>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</si>
  <si>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</si>
  <si>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</si>
  <si>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</si>
  <si>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</si>
  <si>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</si>
  <si>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</si>
  <si>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</si>
  <si>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</si>
  <si>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</si>
  <si>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</si>
  <si>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</si>
  <si>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</si>
  <si>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</si>
  <si>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</si>
  <si>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</si>
  <si>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</si>
  <si>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</si>
  <si>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</si>
  <si>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</si>
  <si>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</si>
  <si>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</si>
  <si>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</si>
  <si>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</si>
  <si>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</si>
  <si>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</si>
  <si>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</si>
  <si>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</si>
  <si>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</si>
  <si>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</si>
  <si>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</si>
  <si>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</si>
  <si>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</si>
  <si>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</si>
  <si>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</si>
  <si>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</si>
  <si>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</si>
  <si>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</si>
  <si>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</si>
  <si>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</si>
  <si>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</si>
  <si>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</si>
  <si>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</si>
  <si>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</si>
  <si>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</si>
  <si>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</si>
  <si>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</si>
  <si>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</si>
  <si>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</si>
  <si>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</si>
  <si>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</si>
  <si>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</si>
  <si>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</si>
  <si>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</si>
  <si>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</si>
  <si>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</si>
  <si>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</si>
  <si>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</si>
  <si>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</si>
  <si>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</si>
  <si>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</si>
  <si>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</si>
  <si>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</si>
  <si>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</si>
  <si>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</si>
  <si>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</si>
  <si>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</si>
  <si>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</si>
  <si>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</si>
  <si>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</si>
  <si>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</si>
  <si>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</si>
  <si>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</si>
  <si>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</si>
  <si>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</si>
  <si>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</si>
  <si>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</si>
  <si>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</si>
  <si>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</si>
  <si>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</si>
  <si>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</si>
  <si>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</si>
  <si>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</si>
  <si>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</si>
  <si>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</si>
  <si>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</si>
  <si>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</si>
  <si>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</si>
  <si>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</si>
  <si>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</si>
  <si>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</si>
  <si>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</si>
  <si>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</si>
  <si>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</si>
  <si>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</si>
  <si>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</si>
  <si>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</si>
  <si>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</si>
  <si>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</si>
  <si>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</si>
  <si>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</si>
  <si>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</si>
  <si>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</si>
  <si>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</si>
  <si>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</si>
  <si>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</si>
  <si>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</si>
  <si>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</si>
  <si>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</si>
  <si>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</si>
  <si>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</si>
  <si>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</si>
  <si>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</si>
  <si>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</si>
  <si>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</si>
  <si>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</si>
  <si>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</si>
  <si>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</si>
  <si>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</si>
  <si>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</si>
  <si>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</si>
  <si>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</si>
  <si>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</si>
  <si>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</si>
  <si>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</si>
  <si>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</si>
  <si>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</si>
  <si>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</si>
  <si>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</si>
  <si>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</si>
  <si>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</si>
  <si>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</si>
  <si>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</si>
  <si>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</si>
  <si>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</si>
  <si>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</si>
  <si>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</si>
  <si>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</si>
  <si>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</si>
  <si>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</si>
  <si>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</si>
  <si>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</si>
  <si>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</si>
  <si>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</si>
  <si>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</si>
  <si>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</si>
  <si>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</si>
  <si>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</si>
  <si>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</si>
  <si>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</si>
  <si>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</si>
  <si>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</si>
  <si>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</si>
  <si>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</si>
  <si>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</si>
  <si>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</si>
  <si>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</si>
  <si>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</si>
  <si>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</si>
  <si>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</si>
  <si>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</si>
  <si>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</si>
  <si>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</si>
  <si>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</si>
  <si>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</si>
  <si>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</si>
  <si>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</si>
  <si>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</si>
  <si>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</si>
  <si>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</si>
  <si>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</si>
  <si>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</si>
  <si>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</si>
  <si>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</si>
  <si>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</si>
  <si>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</si>
  <si>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</si>
  <si>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</si>
  <si>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</si>
  <si>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</si>
  <si>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</si>
  <si>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</si>
  <si>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</si>
  <si>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</si>
  <si>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</si>
  <si>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</si>
  <si>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</si>
  <si>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</si>
  <si>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</si>
  <si>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</si>
  <si>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</si>
  <si>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</si>
  <si>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</si>
  <si>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</si>
  <si>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</si>
  <si>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</si>
  <si>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</si>
  <si>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</si>
  <si>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</si>
  <si>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</si>
  <si>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</si>
  <si>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</si>
  <si>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</si>
  <si>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</si>
  <si>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</si>
  <si>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</si>
  <si>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</si>
  <si>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</si>
  <si>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</si>
  <si>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</si>
  <si>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</si>
  <si>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</si>
  <si>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</si>
  <si>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</si>
  <si>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</si>
  <si>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</si>
  <si>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</si>
  <si>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</si>
  <si>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</si>
  <si>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</si>
  <si>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</si>
  <si>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</si>
  <si>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</si>
  <si>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</si>
  <si>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</si>
  <si>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</si>
  <si>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</si>
  <si>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</si>
  <si>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</si>
  <si>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</si>
  <si>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</si>
  <si>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</si>
  <si>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</si>
  <si>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</si>
  <si>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</si>
  <si>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</si>
  <si>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</si>
  <si>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</si>
  <si>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</si>
  <si>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</si>
  <si>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</si>
  <si>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</si>
  <si>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</si>
  <si>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</si>
  <si>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</si>
  <si>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</si>
  <si>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</si>
  <si>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</si>
  <si>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</si>
  <si>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</si>
  <si>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</si>
  <si>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</si>
  <si>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</si>
  <si>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</si>
  <si>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</si>
  <si>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</si>
  <si>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</si>
  <si>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</si>
  <si>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</si>
  <si>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</si>
  <si>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</si>
  <si>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</si>
  <si>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</si>
  <si>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</si>
  <si>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</si>
  <si>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</si>
  <si>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</si>
  <si>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</si>
  <si>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</si>
  <si>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</si>
  <si>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</si>
  <si>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</si>
  <si>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</si>
  <si>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</si>
  <si>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</si>
  <si>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</si>
  <si>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</si>
  <si>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</si>
  <si>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</si>
  <si>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</si>
  <si>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</si>
  <si>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</si>
  <si>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</si>
  <si>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</si>
  <si>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</si>
  <si>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</si>
  <si>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</si>
  <si>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</si>
  <si>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</si>
  <si>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</si>
  <si>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</si>
  <si>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</si>
  <si>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</si>
  <si>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</si>
  <si>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</si>
  <si>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</si>
  <si>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</si>
  <si>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</si>
  <si>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</si>
  <si>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</si>
  <si>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</si>
  <si>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</si>
  <si>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</si>
  <si>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</si>
  <si>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</si>
  <si>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</si>
  <si>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</si>
  <si>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</si>
  <si>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</si>
  <si>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</si>
  <si>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</si>
  <si>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</si>
  <si>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</si>
  <si>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</si>
  <si>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</si>
  <si>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</si>
  <si>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</si>
  <si>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</si>
  <si>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</si>
  <si>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</si>
  <si>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</si>
  <si>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</si>
  <si>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</si>
  <si>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</si>
  <si>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</si>
  <si>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</si>
  <si>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</si>
  <si>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</si>
  <si>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</si>
  <si>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</si>
  <si>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</si>
  <si>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</si>
  <si>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</si>
  <si>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</si>
  <si>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</si>
  <si>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</si>
  <si>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</si>
  <si>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</si>
  <si>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</si>
  <si>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</si>
  <si>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</si>
  <si>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</si>
  <si>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</si>
  <si>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</si>
  <si>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</si>
  <si>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</si>
  <si>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</si>
  <si>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</si>
  <si>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</si>
  <si>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</si>
  <si>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</si>
  <si>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</si>
  <si>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</si>
  <si>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</si>
  <si>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</si>
  <si>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</si>
  <si>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</si>
  <si>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</si>
  <si>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</si>
  <si>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</si>
  <si>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</si>
  <si>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</si>
  <si>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</si>
  <si>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</si>
  <si>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</si>
  <si>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</si>
  <si>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</si>
  <si>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</si>
  <si>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</si>
  <si>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</si>
  <si>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</si>
  <si>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</si>
  <si>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</si>
  <si>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</si>
  <si>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</si>
  <si>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</si>
  <si>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</si>
  <si>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</si>
  <si>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</si>
  <si>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</si>
  <si>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</si>
  <si>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</si>
  <si>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</si>
  <si>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</si>
  <si>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</si>
  <si>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</si>
  <si>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</si>
  <si>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</si>
  <si>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</si>
  <si>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</si>
  <si>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</si>
  <si>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</si>
  <si>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</si>
  <si>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</si>
  <si>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</si>
  <si>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</si>
  <si>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</si>
  <si>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</si>
  <si>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</si>
  <si>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</si>
  <si>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</si>
  <si>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</si>
  <si>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</si>
  <si>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</si>
  <si>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</si>
  <si>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</si>
  <si>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</si>
  <si>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</si>
  <si>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</si>
  <si>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</si>
  <si>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</si>
  <si>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</si>
  <si>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</si>
  <si>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</si>
  <si>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</si>
  <si>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</si>
  <si>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</si>
  <si>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</si>
  <si>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</si>
  <si>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</si>
  <si>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</si>
  <si>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</si>
  <si>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</si>
  <si>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</si>
  <si>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</si>
  <si>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</si>
  <si>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</si>
  <si>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</si>
  <si>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</si>
  <si>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</si>
  <si>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</si>
  <si>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</si>
  <si>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</si>
  <si>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</si>
  <si>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</si>
  <si>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</si>
  <si>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</si>
  <si>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</si>
  <si>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</si>
  <si>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</si>
  <si>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</si>
  <si>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</si>
  <si>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</si>
  <si>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</si>
  <si>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</si>
  <si>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</si>
  <si>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</si>
  <si>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</si>
  <si>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</si>
  <si>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</si>
  <si>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</si>
  <si>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</si>
  <si>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</si>
  <si>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</si>
  <si>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</si>
  <si>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</si>
  <si>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</si>
  <si>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</si>
  <si>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</si>
  <si>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</si>
  <si>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</si>
  <si>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</si>
  <si>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</si>
  <si>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</si>
  <si>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</si>
  <si>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</si>
  <si>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</si>
  <si>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</si>
  <si>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</si>
  <si>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</si>
  <si>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</si>
  <si>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</si>
  <si>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</si>
  <si>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</si>
  <si>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</si>
  <si>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</si>
  <si>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</si>
  <si>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</si>
  <si>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</si>
  <si>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</si>
  <si>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</si>
  <si>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</si>
  <si>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</si>
  <si>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</si>
  <si>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</si>
  <si>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</si>
  <si>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</si>
  <si>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</si>
  <si>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</si>
  <si>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</si>
  <si>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</si>
  <si>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</si>
  <si>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</si>
  <si>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</si>
  <si>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</si>
  <si>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</si>
  <si>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</si>
  <si>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</si>
  <si>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</si>
  <si>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</si>
  <si>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</si>
  <si>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</si>
  <si>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</si>
  <si>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</si>
  <si>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</si>
  <si>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</si>
  <si>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</si>
  <si>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</si>
  <si>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</si>
  <si>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</si>
  <si>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</si>
  <si>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</si>
  <si>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</si>
  <si>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</si>
  <si>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</si>
  <si>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</si>
  <si>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</si>
  <si>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</si>
  <si>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</si>
  <si>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</si>
  <si>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</si>
  <si>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</si>
  <si>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</si>
  <si>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</si>
  <si>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</si>
  <si>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</si>
  <si>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</si>
  <si>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</si>
  <si>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</si>
  <si>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</si>
  <si>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</si>
  <si>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</si>
  <si>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</si>
  <si>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</si>
  <si>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</si>
  <si>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</si>
  <si>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</si>
  <si>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</si>
  <si>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</si>
  <si>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</si>
  <si>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</si>
  <si>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</si>
  <si>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</si>
  <si>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</si>
  <si>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</si>
  <si>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</si>
  <si>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</si>
  <si>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</si>
  <si>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</si>
  <si>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</si>
  <si>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</si>
  <si>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</si>
  <si>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</si>
  <si>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</si>
  <si>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</si>
  <si>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</si>
  <si>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</si>
  <si>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</si>
  <si>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</si>
  <si>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</si>
  <si>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</si>
  <si>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</si>
  <si>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</si>
  <si>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</si>
  <si>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</si>
  <si>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</si>
  <si>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</si>
  <si>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</si>
  <si>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</si>
  <si>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</si>
  <si>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</si>
  <si>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</si>
  <si>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</si>
  <si>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</si>
  <si>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</si>
  <si>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</si>
  <si>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</si>
  <si>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</si>
  <si>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</si>
  <si>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</si>
  <si>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</si>
  <si>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</si>
  <si>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</si>
  <si>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</si>
  <si>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</si>
  <si>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</si>
  <si>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</si>
  <si>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</si>
  <si>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</si>
  <si>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</si>
  <si>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</si>
  <si>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</si>
  <si>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</si>
  <si>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</si>
  <si>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</si>
  <si>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</si>
  <si>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</si>
  <si>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</si>
  <si>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</si>
  <si>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</si>
  <si>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</si>
  <si>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</si>
  <si>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</si>
  <si>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</si>
  <si>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</si>
  <si>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</si>
  <si>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</si>
  <si>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</si>
  <si>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</si>
  <si>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</si>
  <si>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</si>
  <si>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</si>
  <si>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</si>
  <si>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</si>
  <si>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</si>
  <si>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</si>
  <si>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</si>
  <si>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</si>
  <si>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</si>
  <si>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</si>
  <si>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</si>
  <si>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</si>
  <si>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</si>
  <si>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</si>
  <si>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</si>
  <si>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</si>
  <si>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</si>
  <si>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</si>
  <si>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</si>
  <si>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</si>
  <si>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</si>
  <si>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</si>
  <si>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</si>
  <si>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</si>
  <si>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</si>
  <si>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</si>
  <si>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</si>
  <si>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</si>
  <si>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</si>
  <si>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</si>
  <si>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</si>
  <si>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</si>
  <si>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</si>
  <si>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</si>
  <si>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</si>
  <si>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</si>
  <si>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</si>
  <si>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</si>
  <si>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</si>
  <si>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</si>
  <si>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</si>
  <si>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</si>
  <si>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</si>
  <si>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</si>
  <si>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</si>
  <si>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</si>
  <si>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</si>
  <si>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</si>
  <si>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</si>
  <si>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</si>
  <si>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</si>
  <si>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</si>
  <si>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</si>
  <si>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</si>
  <si>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</si>
  <si>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</si>
  <si>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</si>
  <si>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</si>
  <si>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</si>
  <si>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</si>
  <si>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</si>
  <si>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</si>
  <si>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</si>
  <si>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</si>
  <si>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</si>
  <si>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</si>
  <si>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</si>
  <si>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</si>
  <si>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</si>
  <si>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</si>
  <si>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</si>
  <si>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</si>
  <si>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</si>
  <si>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</si>
  <si>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</si>
  <si>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</si>
  <si>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</si>
  <si>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</si>
  <si>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</si>
  <si>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</si>
  <si>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</si>
  <si>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</si>
  <si>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</si>
  <si>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</si>
  <si>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</si>
  <si>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</si>
  <si>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</si>
  <si>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</si>
  <si>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</si>
  <si>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</si>
  <si>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</si>
  <si>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</si>
  <si>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</si>
  <si>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</si>
  <si>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</si>
  <si>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</si>
  <si>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</si>
  <si>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</si>
  <si>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</si>
  <si>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</si>
  <si>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</si>
  <si>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</si>
  <si>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</si>
  <si>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</si>
  <si>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</si>
  <si>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</si>
  <si>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</si>
  <si>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</si>
  <si>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</si>
  <si>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</si>
  <si>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</si>
  <si>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</si>
  <si>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</si>
  <si>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</si>
  <si>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</si>
  <si>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</si>
  <si>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</si>
  <si>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</si>
  <si>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</si>
  <si>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</si>
  <si>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</si>
  <si>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</si>
  <si>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</si>
  <si>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</si>
  <si>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</si>
  <si>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</si>
  <si>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</si>
  <si>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</si>
  <si>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</si>
  <si>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</si>
  <si>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</si>
  <si>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</si>
  <si>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</si>
  <si>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</si>
  <si>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</si>
  <si>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</si>
  <si>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</si>
  <si>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</si>
  <si>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</si>
  <si>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</si>
  <si>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</si>
  <si>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</si>
  <si>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</si>
  <si>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</si>
  <si>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</si>
  <si>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</si>
  <si>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</si>
  <si>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</si>
  <si>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</si>
  <si>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</si>
  <si>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</si>
  <si>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</si>
  <si>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</si>
  <si>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</si>
  <si>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</si>
  <si>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</si>
  <si>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</si>
  <si>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</si>
  <si>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</si>
  <si>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</si>
  <si>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</si>
  <si>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</si>
  <si>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</si>
  <si>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</si>
  <si>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</si>
  <si>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</si>
  <si>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</si>
  <si>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</si>
  <si>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</si>
  <si>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</si>
  <si>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</si>
  <si>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</si>
  <si>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</si>
  <si>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</si>
  <si>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</si>
  <si>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</si>
  <si>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</si>
  <si>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</si>
  <si>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</si>
  <si>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</si>
  <si>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</si>
  <si>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</si>
  <si>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</si>
  <si>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</si>
  <si>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</si>
  <si>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</si>
  <si>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</si>
  <si>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</si>
  <si>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</si>
  <si>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</si>
  <si>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</si>
  <si>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</si>
  <si>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</si>
  <si>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</si>
  <si>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</si>
  <si>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</si>
  <si>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</si>
  <si>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</si>
  <si>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</si>
  <si>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</si>
  <si>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</si>
  <si>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</si>
  <si>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</si>
  <si>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</si>
  <si>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</si>
  <si>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</si>
  <si>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</si>
  <si>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</si>
  <si>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</si>
  <si>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</si>
  <si>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</si>
  <si>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</si>
  <si>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</si>
  <si>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</si>
  <si>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</si>
  <si>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</si>
  <si>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</si>
  <si>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</si>
  <si>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</si>
  <si>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</si>
  <si>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</si>
  <si>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</si>
  <si>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</si>
  <si>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</si>
  <si>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</si>
  <si>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</si>
  <si>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</si>
  <si>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</si>
  <si>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</si>
  <si>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</si>
  <si>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</si>
  <si>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</si>
  <si>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</si>
  <si>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</si>
  <si>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</si>
  <si>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</si>
  <si>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</si>
  <si>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</si>
  <si>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</si>
  <si>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</si>
  <si>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</si>
  <si>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</si>
  <si>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</si>
  <si>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</si>
  <si>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</si>
  <si>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</si>
  <si>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</si>
  <si>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</si>
  <si>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</si>
  <si>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</si>
  <si>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</si>
  <si>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</si>
  <si>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</si>
  <si>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</si>
  <si>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</si>
  <si>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</si>
  <si>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</si>
  <si>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</si>
  <si>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</si>
  <si>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</si>
  <si>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</si>
  <si>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</si>
  <si>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</si>
  <si>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</si>
  <si>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</si>
  <si>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</si>
  <si>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</si>
  <si>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</si>
  <si>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</si>
  <si>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</si>
  <si>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</si>
  <si>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</si>
  <si>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</si>
  <si>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</si>
  <si>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</si>
  <si>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</si>
  <si>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</si>
  <si>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</si>
  <si>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</si>
  <si>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</si>
  <si>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</si>
  <si>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</si>
  <si>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</si>
  <si>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</si>
  <si>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</si>
  <si>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</si>
  <si>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</si>
  <si>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</si>
  <si>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</si>
  <si>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</si>
  <si>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</si>
  <si>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</si>
  <si>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</si>
  <si>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</si>
  <si>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</si>
  <si>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</si>
  <si>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</si>
  <si>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</si>
  <si>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</si>
  <si>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</si>
  <si>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</si>
  <si>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</si>
  <si>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</si>
  <si>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</si>
  <si>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</si>
  <si>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</si>
  <si>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</si>
  <si>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</si>
  <si>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</si>
  <si>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</si>
  <si>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</si>
  <si>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</si>
  <si>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</si>
  <si>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</si>
  <si>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</si>
  <si>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</si>
  <si>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</si>
  <si>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</si>
  <si>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</si>
  <si>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</si>
  <si>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</si>
  <si>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</si>
  <si>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</si>
  <si>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</si>
  <si>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</si>
  <si>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</si>
  <si>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</si>
  <si>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</si>
  <si>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</si>
  <si>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</si>
  <si>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</si>
  <si>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</si>
  <si>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</si>
  <si>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</si>
  <si>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</si>
  <si>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</si>
  <si>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</si>
  <si>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</si>
  <si>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</si>
  <si>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</si>
  <si>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</si>
  <si>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</si>
  <si>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</si>
  <si>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</si>
  <si>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</si>
  <si>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</si>
  <si>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</si>
  <si>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</si>
  <si>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</si>
  <si>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</si>
  <si>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</si>
  <si>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</si>
  <si>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</si>
  <si>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</si>
  <si>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</si>
  <si>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</si>
  <si>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</si>
  <si>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</si>
  <si>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</si>
  <si>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</si>
  <si>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</si>
  <si>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</si>
  <si>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</si>
  <si>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</si>
  <si>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</si>
  <si>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</si>
  <si>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</si>
  <si>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</si>
  <si>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</si>
  <si>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</si>
  <si>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</si>
  <si>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</si>
  <si>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</si>
  <si>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</si>
  <si>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</si>
  <si>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</si>
  <si>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</si>
  <si>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</si>
  <si>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</si>
  <si>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</si>
  <si>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</si>
  <si>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</si>
  <si>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</si>
  <si>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</si>
  <si>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</si>
  <si>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</si>
  <si>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</si>
  <si>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</si>
  <si>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</si>
  <si>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</si>
  <si>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</si>
  <si>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</si>
  <si>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</si>
  <si>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</si>
  <si>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</si>
  <si>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</si>
  <si>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</si>
  <si>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</si>
  <si>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</si>
  <si>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</si>
  <si>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</si>
  <si>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</si>
  <si>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</si>
  <si>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</si>
  <si>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</si>
  <si>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</si>
  <si>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</si>
  <si>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</si>
  <si>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</si>
  <si>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</si>
  <si>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</si>
  <si>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</si>
  <si>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</si>
  <si>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</si>
  <si>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</si>
  <si>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</si>
  <si>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</si>
  <si>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</si>
  <si>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</si>
  <si>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</si>
  <si>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</si>
  <si>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</si>
  <si>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</si>
  <si>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</si>
  <si>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</si>
  <si>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</si>
  <si>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</si>
  <si>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</si>
  <si>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</si>
  <si>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</si>
  <si>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</si>
  <si>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</si>
  <si>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</si>
  <si>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</si>
  <si>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</si>
  <si>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</si>
  <si>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</si>
  <si>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</si>
  <si>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</si>
  <si>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</si>
  <si>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</si>
  <si>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</si>
  <si>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</si>
  <si>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</si>
  <si>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</si>
  <si>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</si>
  <si>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</si>
  <si>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</si>
  <si>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</si>
  <si>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</si>
  <si>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</si>
  <si>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</si>
  <si>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</si>
  <si>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</si>
  <si>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</si>
  <si>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</si>
  <si>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</si>
  <si>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</si>
  <si>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</si>
  <si>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</si>
  <si>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</si>
  <si>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</si>
  <si>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</si>
  <si>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</si>
  <si>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</si>
  <si>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</si>
  <si>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</si>
  <si>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</si>
  <si>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</si>
  <si>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</si>
  <si>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</si>
  <si>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</si>
  <si>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</si>
  <si>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</si>
  <si>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</si>
  <si>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</si>
  <si>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</si>
  <si>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</si>
  <si>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</si>
  <si>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</si>
  <si>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</si>
  <si>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</si>
  <si>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</si>
  <si>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</si>
  <si>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</si>
  <si>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</si>
  <si>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</si>
  <si>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</si>
  <si>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</si>
  <si>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</si>
  <si>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</si>
  <si>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</si>
  <si>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</si>
  <si>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</si>
  <si>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</si>
  <si>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</si>
  <si>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</si>
  <si>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</si>
  <si>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</si>
  <si>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</si>
  <si>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</si>
  <si>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</si>
  <si>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</si>
  <si>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</si>
  <si>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</si>
  <si>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</si>
  <si>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</si>
  <si>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</si>
  <si>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</si>
  <si>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</si>
  <si>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</si>
  <si>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</si>
  <si>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</si>
  <si>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</si>
  <si>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</si>
  <si>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</si>
  <si>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</si>
  <si>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</si>
  <si>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</si>
  <si>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</si>
  <si>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</si>
  <si>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</si>
  <si>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</si>
  <si>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</si>
  <si>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</si>
  <si>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</si>
  <si>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</si>
  <si>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</si>
  <si>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</si>
  <si>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</si>
  <si>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</si>
  <si>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</si>
  <si>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</si>
  <si>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</si>
  <si>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</si>
  <si>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</si>
  <si>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</si>
  <si>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</si>
  <si>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</si>
  <si>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</si>
  <si>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</si>
  <si>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</si>
  <si>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</si>
  <si>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</si>
  <si>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</si>
  <si>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</si>
  <si>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</si>
  <si>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</si>
  <si>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</si>
  <si>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</si>
  <si>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</si>
  <si>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</si>
  <si>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</si>
  <si>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</si>
  <si>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</si>
  <si>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</si>
  <si>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</si>
  <si>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</si>
  <si>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</si>
  <si>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</si>
  <si>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</si>
  <si>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</si>
  <si>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</si>
  <si>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</si>
  <si>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</si>
  <si>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</si>
  <si>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</si>
  <si>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</si>
  <si>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</si>
  <si>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</si>
  <si>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</si>
  <si>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</si>
  <si>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</si>
  <si>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</si>
  <si>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</si>
  <si>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</si>
  <si>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</si>
  <si>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</si>
  <si>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</si>
  <si>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</si>
  <si>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</si>
  <si>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</si>
  <si>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</si>
  <si>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</si>
  <si>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</si>
  <si>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</si>
  <si>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</si>
  <si>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</si>
  <si>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</si>
  <si>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</si>
  <si>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</si>
  <si>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</si>
  <si>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</si>
  <si>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</si>
  <si>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</si>
  <si>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</si>
  <si>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</si>
  <si>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</si>
  <si>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</si>
  <si>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</si>
  <si>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</si>
  <si>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</si>
  <si>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</si>
  <si>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</si>
  <si>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</si>
  <si>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</si>
  <si>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</si>
  <si>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</si>
  <si>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</si>
  <si>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</si>
  <si>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</si>
  <si>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</si>
  <si>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</si>
  <si>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</si>
  <si>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</si>
  <si>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</si>
  <si>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</si>
  <si>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</si>
  <si>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</si>
  <si>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</si>
  <si>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</si>
  <si>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</si>
  <si>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</si>
  <si>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</si>
  <si>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</si>
  <si>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</si>
  <si>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</si>
  <si>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</si>
  <si>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</si>
  <si>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</si>
  <si>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</si>
  <si>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</si>
  <si>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</si>
  <si>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</si>
  <si>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</si>
  <si>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</si>
  <si>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</si>
  <si>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</si>
  <si>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</si>
  <si>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</si>
  <si>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</si>
  <si>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</si>
  <si>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</si>
  <si>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</si>
  <si>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</si>
  <si>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</si>
  <si>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</si>
  <si>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</si>
  <si>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</si>
  <si>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</si>
  <si>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</si>
  <si>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</si>
  <si>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</si>
  <si>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</si>
  <si>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</si>
  <si>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</si>
  <si>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</si>
  <si>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</si>
  <si>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</si>
  <si>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</si>
  <si>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</si>
  <si>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</si>
  <si>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</si>
  <si>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</si>
  <si>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</si>
  <si>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</si>
  <si>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</si>
  <si>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</si>
  <si>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</si>
  <si>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</si>
  <si>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</si>
  <si>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</si>
  <si>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</si>
  <si>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</si>
  <si>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</si>
  <si>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</si>
  <si>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</si>
  <si>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</si>
  <si>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</si>
  <si>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</si>
  <si>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</si>
  <si>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</si>
  <si>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</si>
  <si>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</si>
  <si>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</si>
  <si>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</si>
  <si>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</si>
  <si>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</si>
  <si>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</si>
  <si>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</si>
  <si>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</si>
  <si>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</si>
  <si>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</si>
  <si>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</si>
  <si>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</si>
  <si>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</si>
  <si>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</si>
  <si>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</si>
  <si>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</si>
  <si>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</si>
  <si>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</si>
  <si>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</si>
  <si>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</si>
  <si>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</si>
  <si>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</si>
  <si>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</si>
  <si>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</si>
  <si>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</si>
  <si>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</si>
  <si>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</si>
  <si>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</si>
  <si>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</si>
  <si>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</si>
  <si>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</si>
  <si>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</si>
  <si>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</si>
  <si>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</si>
  <si>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</si>
  <si>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</si>
  <si>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</si>
  <si>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</si>
  <si>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</si>
  <si>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</si>
  <si>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</si>
  <si>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</si>
  <si>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</si>
  <si>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</si>
  <si>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</si>
  <si>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</si>
  <si>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</si>
  <si>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</si>
  <si>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</si>
  <si>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</si>
  <si>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</si>
  <si>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</si>
  <si>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</si>
  <si>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</si>
  <si>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</si>
  <si>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</si>
  <si>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</si>
  <si>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</si>
  <si>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</si>
  <si>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</si>
  <si>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</si>
  <si>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</si>
  <si>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</si>
  <si>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</si>
  <si>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</si>
  <si>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</si>
  <si>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</si>
  <si>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</si>
  <si>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</si>
  <si>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</si>
  <si>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</si>
  <si>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</si>
  <si>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</si>
  <si>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</si>
  <si>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</si>
  <si>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</si>
  <si>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</si>
  <si>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</si>
  <si>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</si>
  <si>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</si>
  <si>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</si>
  <si>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</si>
  <si>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</si>
  <si>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</si>
  <si>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</si>
  <si>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</si>
  <si>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</si>
  <si>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</si>
  <si>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</si>
  <si>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</si>
  <si>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</si>
  <si>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</si>
  <si>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</si>
  <si>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</si>
  <si>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</si>
  <si>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</si>
  <si>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</si>
  <si>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</si>
  <si>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</si>
  <si>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</si>
  <si>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</si>
  <si>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</si>
  <si>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</si>
  <si>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</si>
  <si>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</si>
  <si>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</si>
  <si>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</si>
  <si>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</si>
  <si>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</si>
  <si>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</si>
  <si>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</si>
  <si>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</si>
  <si>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</si>
  <si>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</si>
  <si>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</si>
  <si>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</si>
  <si>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</si>
  <si>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</si>
  <si>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</si>
  <si>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</si>
  <si>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</si>
  <si>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</si>
  <si>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</si>
  <si>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</si>
  <si>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</si>
  <si>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</si>
  <si>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</si>
  <si>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</si>
  <si>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</si>
  <si>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</si>
  <si>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</si>
  <si>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</si>
  <si>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</si>
  <si>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</si>
  <si>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</si>
  <si>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</si>
  <si>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</si>
  <si>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</si>
  <si>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</si>
  <si>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</si>
  <si>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</si>
  <si>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</si>
  <si>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</si>
  <si>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</si>
  <si>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</si>
  <si>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</si>
  <si>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</si>
  <si>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</si>
  <si>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</si>
  <si>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</si>
  <si>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</si>
  <si>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</si>
  <si>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</si>
  <si>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</si>
  <si>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</si>
  <si>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</si>
  <si>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</si>
  <si>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</si>
  <si>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</si>
  <si>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</si>
  <si>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</si>
  <si>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</si>
  <si>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</si>
  <si>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</si>
  <si>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</si>
  <si>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</si>
  <si>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</si>
  <si>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</si>
  <si>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</si>
  <si>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</si>
  <si>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</si>
  <si>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</si>
  <si>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</si>
  <si>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</si>
  <si>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</si>
  <si>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</si>
  <si>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</si>
  <si>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</si>
  <si>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</si>
  <si>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</si>
  <si>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</si>
  <si>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</si>
  <si>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</si>
  <si>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</si>
  <si>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</si>
  <si>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</si>
  <si>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</si>
  <si>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</si>
  <si>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</si>
  <si>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</si>
  <si>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</si>
  <si>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</si>
  <si>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</si>
  <si>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</si>
  <si>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</si>
  <si>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</si>
  <si>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</si>
  <si>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</si>
  <si>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</si>
  <si>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</si>
  <si>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</si>
  <si>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</si>
  <si>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</si>
  <si>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</si>
  <si>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</si>
  <si>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</si>
  <si>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</si>
  <si>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</si>
  <si>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</si>
  <si>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</si>
  <si>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</si>
  <si>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</si>
  <si>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</si>
  <si>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</si>
  <si>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</si>
  <si>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</si>
  <si>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</si>
  <si>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</si>
  <si>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</si>
  <si>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</si>
  <si>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</si>
  <si>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</si>
  <si>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</si>
  <si>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</si>
  <si>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</si>
  <si>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</si>
  <si>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</si>
  <si>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</si>
  <si>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</si>
  <si>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</si>
  <si>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</si>
  <si>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</si>
  <si>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</si>
  <si>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</si>
  <si>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</si>
  <si>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</si>
  <si>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</si>
  <si>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</si>
  <si>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</si>
  <si>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</si>
  <si>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</si>
  <si>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</si>
  <si>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</si>
  <si>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</si>
  <si>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</si>
  <si>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</si>
  <si>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</si>
  <si>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</si>
  <si>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</si>
  <si>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</si>
  <si>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</si>
  <si>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</si>
  <si>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</si>
  <si>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</si>
  <si>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</si>
  <si>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</si>
  <si>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</si>
  <si>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</si>
  <si>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</si>
  <si>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</si>
  <si>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</si>
  <si>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</si>
  <si>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</si>
  <si>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</si>
  <si>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</si>
  <si>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</si>
  <si>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</si>
  <si>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</si>
  <si>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</si>
  <si>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</si>
  <si>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</si>
  <si>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</si>
  <si>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</si>
  <si>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</si>
  <si>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</si>
  <si>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</si>
  <si>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</si>
  <si>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</si>
  <si>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</si>
  <si>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</si>
  <si>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</si>
  <si>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</si>
  <si>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</si>
  <si>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</si>
  <si>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</si>
  <si>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</si>
  <si>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</si>
  <si>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</si>
  <si>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</si>
  <si>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</si>
  <si>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</si>
  <si>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</si>
  <si>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</si>
  <si>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</si>
  <si>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</si>
  <si>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</si>
  <si>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</si>
  <si>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</si>
  <si>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</si>
  <si>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</si>
  <si>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</si>
  <si>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</si>
  <si>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</si>
  <si>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</si>
  <si>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</si>
  <si>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</si>
  <si>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</si>
  <si>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</si>
  <si>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</si>
  <si>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</si>
  <si>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</si>
  <si>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</si>
  <si>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</si>
  <si>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</si>
  <si>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</si>
  <si>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</si>
  <si>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</si>
  <si>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</si>
  <si>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</si>
  <si>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</si>
  <si>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</si>
  <si>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</si>
  <si>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</si>
  <si>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</si>
  <si>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</si>
  <si>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</si>
  <si>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</si>
  <si>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</si>
  <si>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</si>
  <si>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</si>
  <si>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</si>
  <si>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</si>
  <si>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</si>
  <si>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</si>
  <si>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</si>
  <si>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</si>
  <si>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</si>
  <si>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</si>
  <si>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</si>
  <si>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</si>
  <si>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</si>
  <si>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</si>
  <si>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</si>
  <si>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</si>
  <si>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</si>
  <si>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</si>
  <si>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</si>
  <si>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</si>
  <si>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</si>
  <si>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</si>
  <si>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</si>
  <si>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</si>
  <si>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</si>
  <si>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</si>
  <si>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</si>
  <si>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</si>
  <si>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</si>
  <si>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</si>
  <si>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</si>
  <si>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</si>
  <si>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</si>
  <si>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</si>
  <si>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</si>
  <si>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</si>
  <si>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</si>
  <si>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</si>
  <si>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</si>
  <si>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</si>
  <si>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</si>
  <si>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</si>
  <si>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</si>
  <si>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</si>
  <si>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</si>
  <si>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</si>
  <si>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</si>
  <si>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</si>
  <si>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</si>
  <si>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</si>
  <si>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</si>
  <si>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</si>
  <si>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</si>
  <si>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</si>
  <si>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</si>
  <si>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</si>
  <si>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</si>
  <si>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</si>
  <si>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</si>
  <si>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</si>
  <si>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</si>
  <si>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</si>
  <si>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</si>
  <si>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</si>
  <si>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</si>
  <si>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</si>
  <si>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</si>
  <si>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</si>
  <si>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</si>
  <si>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</si>
  <si>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</si>
  <si>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</si>
  <si>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</si>
  <si>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</si>
  <si>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</si>
  <si>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</si>
  <si>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</si>
  <si>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</si>
  <si>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</si>
  <si>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</si>
  <si>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</si>
  <si>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</si>
  <si>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</si>
  <si>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</si>
  <si>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</si>
  <si>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</si>
  <si>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</si>
  <si>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</si>
  <si>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</si>
  <si>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</si>
  <si>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</si>
  <si>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</si>
  <si>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</si>
  <si>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</si>
  <si>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</si>
  <si>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</si>
  <si>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</si>
  <si>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</si>
  <si>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</si>
  <si>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</si>
  <si>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</si>
  <si>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</si>
  <si>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</si>
  <si>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</si>
  <si>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</si>
  <si>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</si>
  <si>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</si>
  <si>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</si>
  <si>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</si>
  <si>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</si>
  <si>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</si>
  <si>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</si>
  <si>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</si>
  <si>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</si>
  <si>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</si>
  <si>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</si>
  <si>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</si>
  <si>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</si>
  <si>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</si>
  <si>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</si>
  <si>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</si>
  <si>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</si>
  <si>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</si>
  <si>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</si>
  <si>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</si>
  <si>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</si>
  <si>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</si>
  <si>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</si>
  <si>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</si>
  <si>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</si>
  <si>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</si>
  <si>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</si>
  <si>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</si>
  <si>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</si>
  <si>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</si>
  <si>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</si>
  <si>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</si>
  <si>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</si>
  <si>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</si>
  <si>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</si>
  <si>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</si>
  <si>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</si>
  <si>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</si>
  <si>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</si>
  <si>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</si>
  <si>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</si>
  <si>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</si>
  <si>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</si>
  <si>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</si>
  <si>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</si>
  <si>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</si>
  <si>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</si>
  <si>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</si>
  <si>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</si>
  <si>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</si>
  <si>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</si>
  <si>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</si>
  <si>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</si>
  <si>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</si>
  <si>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</si>
  <si>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</si>
  <si>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</si>
  <si>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</si>
  <si>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</si>
  <si>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</si>
  <si>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</si>
  <si>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</si>
  <si>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</si>
  <si>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</si>
  <si>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</si>
  <si>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</si>
  <si>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</si>
  <si>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</si>
  <si>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</si>
  <si>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</si>
  <si>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</si>
  <si>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</si>
  <si>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</si>
  <si>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</si>
  <si>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</si>
  <si>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</si>
  <si>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</si>
  <si>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</si>
  <si>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</si>
  <si>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</si>
  <si>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</si>
  <si>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</si>
  <si>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</si>
  <si>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</si>
  <si>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</si>
  <si>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</si>
  <si>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</si>
  <si>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</si>
  <si>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</si>
  <si>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</si>
  <si>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</si>
  <si>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</si>
  <si>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</si>
  <si>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</si>
  <si>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</si>
  <si>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</si>
  <si>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</si>
  <si>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</si>
  <si>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</si>
  <si>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</si>
  <si>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</si>
  <si>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</si>
  <si>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</si>
  <si>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</si>
  <si>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</si>
  <si>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</si>
  <si>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</si>
  <si>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</si>
  <si>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</si>
  <si>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</si>
  <si>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</si>
  <si>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</si>
  <si>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</si>
  <si>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</si>
  <si>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</si>
  <si>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</si>
  <si>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</si>
  <si>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</si>
  <si>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</si>
  <si>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</si>
  <si>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</si>
  <si>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</si>
  <si>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</si>
  <si>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</si>
  <si>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</si>
  <si>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</si>
  <si>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</si>
  <si>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</si>
  <si>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</si>
  <si>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</si>
  <si>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</si>
  <si>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</si>
  <si>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</si>
  <si>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</si>
  <si>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</si>
  <si>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</si>
  <si>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</si>
  <si>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</si>
  <si>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</si>
  <si>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</si>
  <si>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</si>
  <si>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</si>
  <si>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</si>
  <si>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</si>
  <si>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</si>
  <si>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</si>
  <si>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</si>
  <si>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</si>
  <si>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</si>
  <si>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</si>
  <si>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</si>
  <si>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</si>
  <si>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</si>
  <si>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</si>
  <si>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</si>
  <si>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</si>
  <si>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</si>
  <si>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</si>
  <si>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</si>
  <si>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</si>
  <si>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</si>
  <si>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</si>
  <si>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</si>
  <si>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</si>
  <si>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</si>
  <si>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</si>
  <si>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</si>
  <si>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</si>
  <si>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</si>
  <si>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</si>
  <si>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</si>
  <si>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</si>
  <si>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</si>
  <si>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</si>
  <si>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</si>
  <si>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</si>
  <si>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</si>
  <si>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</si>
  <si>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</si>
  <si>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</si>
  <si>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</si>
  <si>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</si>
  <si>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</si>
  <si>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</si>
  <si>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</si>
  <si>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</si>
  <si>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</si>
  <si>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</si>
  <si>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</si>
  <si>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</si>
  <si>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</si>
  <si>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</si>
  <si>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</si>
  <si>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</si>
  <si>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</si>
  <si>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</si>
  <si>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</si>
  <si>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</si>
  <si>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</si>
  <si>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</si>
  <si>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</si>
  <si>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</si>
  <si>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</si>
  <si>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</si>
  <si>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</si>
  <si>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</si>
  <si>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</si>
  <si>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</si>
  <si>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</si>
  <si>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</si>
  <si>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</si>
  <si>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</si>
  <si>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</si>
  <si>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</si>
  <si>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</si>
  <si>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</si>
  <si>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</si>
  <si>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</si>
  <si>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</si>
  <si>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</si>
  <si>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</si>
  <si>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</si>
  <si>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</si>
  <si>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</si>
  <si>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</si>
  <si>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</si>
  <si>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</si>
  <si>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</si>
  <si>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</si>
  <si>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</si>
  <si>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</si>
  <si>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</si>
  <si>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</si>
  <si>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</si>
  <si>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</si>
  <si>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</si>
  <si>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</si>
  <si>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</si>
  <si>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</si>
  <si>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</si>
  <si>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</si>
  <si>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</si>
  <si>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</si>
  <si>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</si>
  <si>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</si>
  <si>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</si>
  <si>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</si>
  <si>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</si>
  <si>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</si>
  <si>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</si>
  <si>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</si>
  <si>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</si>
  <si>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</si>
  <si>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</si>
  <si>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</si>
  <si>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</si>
  <si>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</si>
  <si>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</si>
  <si>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</si>
  <si>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</si>
  <si>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</si>
  <si>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</si>
  <si>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</si>
  <si>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</si>
  <si>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</si>
  <si>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</si>
  <si>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</si>
  <si>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</si>
  <si>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</si>
  <si>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</si>
  <si>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</si>
  <si>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</si>
  <si>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</si>
  <si>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</si>
  <si>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</si>
  <si>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</si>
  <si>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</si>
  <si>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</si>
  <si>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</si>
  <si>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</si>
  <si>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</si>
  <si>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</si>
  <si>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</si>
  <si>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</si>
  <si>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</si>
  <si>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</si>
  <si>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</si>
  <si>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</si>
  <si>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</si>
  <si>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</si>
  <si>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</si>
  <si>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</si>
  <si>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</si>
  <si>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</si>
  <si>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</si>
  <si>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</si>
  <si>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</si>
  <si>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</si>
  <si>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</si>
  <si>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</si>
  <si>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</si>
  <si>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</si>
  <si>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</si>
  <si>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</si>
  <si>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</si>
  <si>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</si>
  <si>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</si>
  <si>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</si>
  <si>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</si>
  <si>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</si>
  <si>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</si>
  <si>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</si>
  <si>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</si>
  <si>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</si>
  <si>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</si>
  <si>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</si>
  <si>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</si>
  <si>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</si>
  <si>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</si>
  <si>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</si>
  <si>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</si>
  <si>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</si>
  <si>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</si>
  <si>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</si>
  <si>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</si>
  <si>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</si>
  <si>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</si>
  <si>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</si>
  <si>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</si>
  <si>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</si>
  <si>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</si>
  <si>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</si>
  <si>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</si>
  <si>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</si>
  <si>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</si>
  <si>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</si>
  <si>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</si>
  <si>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</si>
  <si>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</si>
  <si>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</si>
  <si>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</si>
  <si>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</si>
  <si>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</si>
  <si>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</si>
  <si>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</si>
  <si>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</si>
  <si>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</si>
  <si>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</si>
  <si>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</si>
  <si>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</si>
  <si>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</si>
  <si>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</si>
  <si>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</si>
  <si>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</si>
  <si>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</si>
  <si>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</si>
  <si>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</si>
  <si>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</si>
  <si>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</si>
  <si>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</si>
  <si>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</si>
  <si>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</si>
  <si>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</si>
  <si>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</si>
  <si>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</si>
  <si>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</si>
  <si>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</si>
  <si>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</si>
  <si>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</si>
  <si>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</si>
  <si>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</si>
  <si>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</si>
  <si>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</si>
  <si>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</si>
  <si>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</si>
  <si>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</si>
  <si>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</si>
  <si>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</si>
  <si>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</si>
  <si>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</si>
  <si>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</si>
  <si>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</si>
  <si>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</si>
  <si>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</si>
  <si>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</si>
  <si>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</si>
  <si>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</si>
  <si>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</si>
  <si>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</si>
  <si>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</si>
  <si>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</si>
  <si>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</si>
  <si>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</si>
  <si>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</si>
  <si>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</si>
  <si>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</si>
  <si>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</si>
  <si>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</si>
  <si>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</si>
  <si>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</si>
  <si>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</si>
  <si>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</si>
  <si>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</si>
  <si>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</si>
  <si>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</si>
  <si>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</si>
  <si>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</si>
  <si>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</si>
  <si>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</si>
  <si>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</si>
  <si>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</si>
  <si>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</si>
  <si>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</si>
  <si>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</si>
  <si>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</si>
  <si>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</si>
  <si>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</si>
  <si>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</si>
  <si>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</si>
  <si>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</si>
  <si>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</si>
  <si>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</si>
  <si>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</si>
  <si>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</si>
  <si>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</si>
  <si>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</si>
  <si>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</si>
  <si>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</si>
  <si>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</si>
  <si>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</si>
  <si>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</si>
  <si>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</si>
  <si>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</si>
  <si>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</si>
  <si>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</si>
  <si>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</si>
  <si>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</si>
  <si>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</si>
  <si>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</si>
  <si>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</si>
  <si>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</si>
  <si>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</si>
  <si>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</si>
  <si>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</si>
  <si>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</si>
  <si>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</si>
  <si>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</si>
  <si>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</si>
  <si>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</si>
  <si>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</si>
  <si>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</si>
  <si>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</si>
  <si>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</si>
  <si>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</si>
  <si>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</si>
  <si>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</si>
  <si>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</si>
  <si>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</si>
  <si>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</si>
  <si>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</si>
  <si>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</si>
  <si>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</si>
  <si>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</si>
  <si>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</si>
  <si>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</si>
  <si>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</si>
  <si>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</si>
  <si>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</si>
  <si>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</si>
  <si>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</si>
  <si>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</si>
  <si>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</si>
  <si>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</si>
  <si>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</si>
  <si>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</si>
  <si>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</si>
  <si>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</si>
  <si>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</si>
  <si>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</si>
  <si>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</si>
  <si>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</si>
  <si>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</si>
  <si>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</si>
  <si>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</si>
  <si>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</si>
  <si>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</si>
  <si>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</si>
  <si>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</si>
  <si>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</si>
  <si>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</si>
  <si>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</si>
  <si>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</si>
  <si>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</si>
  <si>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</si>
  <si>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</si>
  <si>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</si>
  <si>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</si>
  <si>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</si>
  <si>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</si>
  <si>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</si>
  <si>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</si>
  <si>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</si>
  <si>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</si>
  <si>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</si>
  <si>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</si>
  <si>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</si>
  <si>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</si>
  <si>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</si>
  <si>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</si>
  <si>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</si>
  <si>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</si>
  <si>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</si>
  <si>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</si>
  <si>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</si>
  <si>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</si>
  <si>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</si>
  <si>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</si>
  <si>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</si>
  <si>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</si>
  <si>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</si>
  <si>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</si>
  <si>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</si>
  <si>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</si>
  <si>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</si>
  <si>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</si>
  <si>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</si>
  <si>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</si>
  <si>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</si>
  <si>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</si>
  <si>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</si>
  <si>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</si>
  <si>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</si>
  <si>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</si>
  <si>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</si>
  <si>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</si>
  <si>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</si>
  <si>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</si>
  <si>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</si>
  <si>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</si>
  <si>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</si>
  <si>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</si>
  <si>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</si>
  <si>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</si>
  <si>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</si>
  <si>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</si>
  <si>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</si>
  <si>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</si>
  <si>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</si>
  <si>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</si>
  <si>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</si>
  <si>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</si>
  <si>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</si>
  <si>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</si>
  <si>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</si>
  <si>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</si>
  <si>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</si>
  <si>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</si>
  <si>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</si>
  <si>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</si>
  <si>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</si>
  <si>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</si>
  <si>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</si>
  <si>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</si>
  <si>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</si>
  <si>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</si>
  <si>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</si>
  <si>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</si>
  <si>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</si>
  <si>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</si>
  <si>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</si>
  <si>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</si>
  <si>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</si>
  <si>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</si>
  <si>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</si>
  <si>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</si>
  <si>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</si>
  <si>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</si>
  <si>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</si>
  <si>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</si>
  <si>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</si>
  <si>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</si>
  <si>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</si>
  <si>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</si>
  <si>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</si>
  <si>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</si>
  <si>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</si>
  <si>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</si>
  <si>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</si>
  <si>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</si>
  <si>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</si>
  <si>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</si>
  <si>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</si>
  <si>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</si>
  <si>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</si>
  <si>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</si>
  <si>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</si>
  <si>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</si>
  <si>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</si>
  <si>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</si>
  <si>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</si>
  <si>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</si>
  <si>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</si>
  <si>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</si>
  <si>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</si>
  <si>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</si>
  <si>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</si>
  <si>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</si>
  <si>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</si>
  <si>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</si>
  <si>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</si>
  <si>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</si>
  <si>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</si>
  <si>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</si>
  <si>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</si>
  <si>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</si>
  <si>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</si>
  <si>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</si>
  <si>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</si>
  <si>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</si>
  <si>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</si>
  <si>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</si>
  <si>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</si>
  <si>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</si>
  <si>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</si>
  <si>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</si>
  <si>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</si>
  <si>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</si>
  <si>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</si>
  <si>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</si>
  <si>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</si>
  <si>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</si>
  <si>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</si>
  <si>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</si>
  <si>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</si>
  <si>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</si>
  <si>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</si>
  <si>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</si>
  <si>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</si>
  <si>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</si>
  <si>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</si>
  <si>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</si>
  <si>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</si>
  <si>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</si>
  <si>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</si>
  <si>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</si>
  <si>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</si>
  <si>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</si>
  <si>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</si>
  <si>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</si>
  <si>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</si>
  <si>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</si>
  <si>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</si>
  <si>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</si>
  <si>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</si>
  <si>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</si>
  <si>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</si>
  <si>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</si>
  <si>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</si>
  <si>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</si>
  <si>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</si>
  <si>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</si>
  <si>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</si>
  <si>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</si>
  <si>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</si>
  <si>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</si>
  <si>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</si>
  <si>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</si>
  <si>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</si>
  <si>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</si>
  <si>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</si>
  <si>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</si>
  <si>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</si>
  <si>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</si>
  <si>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</si>
  <si>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</si>
  <si>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</si>
  <si>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</si>
  <si>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</si>
  <si>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</si>
  <si>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</si>
  <si>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</si>
  <si>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</si>
  <si>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</si>
  <si>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</si>
  <si>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</si>
  <si>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</si>
  <si>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</si>
  <si>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</si>
  <si>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</si>
  <si>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</si>
  <si>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</si>
  <si>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</si>
  <si>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</si>
  <si>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</si>
  <si>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</si>
  <si>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</si>
  <si>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</si>
  <si>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</si>
  <si>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</si>
  <si>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</si>
  <si>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</si>
  <si>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</si>
  <si>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</si>
  <si>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</si>
  <si>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</si>
  <si>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</si>
  <si>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</si>
  <si>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</si>
  <si>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</si>
  <si>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</si>
  <si>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</si>
  <si>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</si>
  <si>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</si>
  <si>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</si>
  <si>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</si>
  <si>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</si>
  <si>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</si>
  <si>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</si>
  <si>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</si>
  <si>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</si>
  <si>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</si>
  <si>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</si>
  <si>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</si>
  <si>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</si>
  <si>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</si>
  <si>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</si>
  <si>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</si>
  <si>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</si>
  <si>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</si>
  <si>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</si>
  <si>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</si>
  <si>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</si>
  <si>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</si>
  <si>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</si>
  <si>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</si>
  <si>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</si>
  <si>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</si>
  <si>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</si>
  <si>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</si>
  <si>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</si>
  <si>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</si>
  <si>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</si>
  <si>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</si>
  <si>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</si>
  <si>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</si>
  <si>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</si>
  <si>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</si>
  <si>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</si>
  <si>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</si>
  <si>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</si>
  <si>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</si>
  <si>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</si>
  <si>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</si>
  <si>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</si>
  <si>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</si>
  <si>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</si>
  <si>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</si>
  <si>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</si>
  <si>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</si>
  <si>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</si>
  <si>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</si>
  <si>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</si>
  <si>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</si>
  <si>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</si>
  <si>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</si>
  <si>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</si>
  <si>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</si>
  <si>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</si>
  <si>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</si>
  <si>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</si>
  <si>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</si>
  <si>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</si>
  <si>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</si>
  <si>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</si>
  <si>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</si>
  <si>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</si>
  <si>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</si>
  <si>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</si>
  <si>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</si>
  <si>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</si>
  <si>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</si>
  <si>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</si>
  <si>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</si>
  <si>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</si>
  <si>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</si>
  <si>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</si>
  <si>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</si>
  <si>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</si>
  <si>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</si>
  <si>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</si>
  <si>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</si>
  <si>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</si>
  <si>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</si>
  <si>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</si>
  <si>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</si>
  <si>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</si>
  <si>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</si>
  <si>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</si>
  <si>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</si>
  <si>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</si>
  <si>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</si>
  <si>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</si>
  <si>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</si>
  <si>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</si>
  <si>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</si>
  <si>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</si>
  <si>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</si>
  <si>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</si>
  <si>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</si>
  <si>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</si>
  <si>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</si>
  <si>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</si>
  <si>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</si>
  <si>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</si>
  <si>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</si>
  <si>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</si>
  <si>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</si>
  <si>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</si>
  <si>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</si>
  <si>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</si>
  <si>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</si>
  <si>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</si>
  <si>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</si>
  <si>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</si>
  <si>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</si>
  <si>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</si>
  <si>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</si>
  <si>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</si>
  <si>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</si>
  <si>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</si>
  <si>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</si>
  <si>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</si>
  <si>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</si>
  <si>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</si>
  <si>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</si>
  <si>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</si>
  <si>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</si>
  <si>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</si>
  <si>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</si>
  <si>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</si>
  <si>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</si>
  <si>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</si>
  <si>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</si>
  <si>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</si>
  <si>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</si>
  <si>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</si>
  <si>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</si>
  <si>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</si>
  <si>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</si>
  <si>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</si>
  <si>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</si>
  <si>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</si>
  <si>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</si>
  <si>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</si>
  <si>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</si>
  <si>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</si>
  <si>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</si>
  <si>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</si>
  <si>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</si>
  <si>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</si>
  <si>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</si>
  <si>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</si>
  <si>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</si>
  <si>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</si>
  <si>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</si>
  <si>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</si>
  <si>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</si>
  <si>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</si>
  <si>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</si>
  <si>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</si>
  <si>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</si>
  <si>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</si>
  <si>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</si>
  <si>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</si>
  <si>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</si>
  <si>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</si>
  <si>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</si>
  <si>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</si>
  <si>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</si>
  <si>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</si>
  <si>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</si>
  <si>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</si>
  <si>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</si>
  <si>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</si>
  <si>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</si>
  <si>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</si>
  <si>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</si>
  <si>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</si>
  <si>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</si>
  <si>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</si>
  <si>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</si>
  <si>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</si>
  <si>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</si>
  <si>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</si>
  <si>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</si>
  <si>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</si>
  <si>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</si>
  <si>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</si>
  <si>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</si>
  <si>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</si>
  <si>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</si>
  <si>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</si>
  <si>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</si>
  <si>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</si>
  <si>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</si>
  <si>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</si>
  <si>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</si>
  <si>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</si>
  <si>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</si>
  <si>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</si>
  <si>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</si>
  <si>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</si>
  <si>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</si>
  <si>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</si>
  <si>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</si>
  <si>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</si>
  <si>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</si>
  <si>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</si>
  <si>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</si>
  <si>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</si>
  <si>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</si>
  <si>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</si>
  <si>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</si>
  <si>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</si>
  <si>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</si>
  <si>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</si>
  <si>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</si>
  <si>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</si>
  <si>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</si>
  <si>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</si>
  <si>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</si>
  <si>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</si>
  <si>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</si>
  <si>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</si>
  <si>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</si>
  <si>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</si>
  <si>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</si>
  <si>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</si>
  <si>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</si>
  <si>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</si>
  <si>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</si>
  <si>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</si>
  <si>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</si>
  <si>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</si>
  <si>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</si>
  <si>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</si>
  <si>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</si>
  <si>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</si>
  <si>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</si>
  <si>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</si>
  <si>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</si>
  <si>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</si>
  <si>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</si>
  <si>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</si>
  <si>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</si>
  <si>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</si>
  <si>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</si>
  <si>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</si>
  <si>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</si>
  <si>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</si>
  <si>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</si>
  <si>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</si>
  <si>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</si>
  <si>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</si>
  <si>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</si>
  <si>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</si>
  <si>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</si>
  <si>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</si>
  <si>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</si>
  <si>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</si>
  <si>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</si>
  <si>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</si>
  <si>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</si>
  <si>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</si>
  <si>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</si>
  <si>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</si>
  <si>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</si>
  <si>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</si>
  <si>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</si>
  <si>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</si>
  <si>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</si>
  <si>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</si>
  <si>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</si>
  <si>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</si>
  <si>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</si>
  <si>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</si>
  <si>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</si>
  <si>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</si>
  <si>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</si>
  <si>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</si>
  <si>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</si>
  <si>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</si>
  <si>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</si>
  <si>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</si>
  <si>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</si>
  <si>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</si>
  <si>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</si>
  <si>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</si>
  <si>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</si>
  <si>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</si>
  <si>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</si>
  <si>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</si>
  <si>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</si>
  <si>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</si>
  <si>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</si>
  <si>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</si>
  <si>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</si>
  <si>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</si>
  <si>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</si>
  <si>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</si>
  <si>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</si>
  <si>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</si>
  <si>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</si>
  <si>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</si>
  <si>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</si>
  <si>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</si>
  <si>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</si>
  <si>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</si>
  <si>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</si>
  <si>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</si>
  <si>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</si>
  <si>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</si>
  <si>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</si>
  <si>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</si>
  <si>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</si>
  <si>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</si>
  <si>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</si>
  <si>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</si>
  <si>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</si>
  <si>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</si>
  <si>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</si>
  <si>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</si>
  <si>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</si>
  <si>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</si>
  <si>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</si>
  <si>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</si>
  <si>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</si>
  <si>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</si>
  <si>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</si>
  <si>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</si>
  <si>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</si>
  <si>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</si>
  <si>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</si>
  <si>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</si>
  <si>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</si>
  <si>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</si>
  <si>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</si>
  <si>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</si>
  <si>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</si>
  <si>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</si>
  <si>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</si>
  <si>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</si>
  <si>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</si>
  <si>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</si>
  <si>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</si>
  <si>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</si>
  <si>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</si>
  <si>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</si>
  <si>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</si>
  <si>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</si>
  <si>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</si>
  <si>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</si>
  <si>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</si>
  <si>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</si>
  <si>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</si>
  <si>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</si>
  <si>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</si>
  <si>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</si>
  <si>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</si>
  <si>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</si>
  <si>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</si>
  <si>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</si>
  <si>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</si>
  <si>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</si>
  <si>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</si>
  <si>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</si>
  <si>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</si>
  <si>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</si>
  <si>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</si>
  <si>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</si>
  <si>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</si>
  <si>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</si>
  <si>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</si>
  <si>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</si>
  <si>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</si>
  <si>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</si>
  <si>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</si>
  <si>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</si>
  <si>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</si>
  <si>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</si>
  <si>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</si>
  <si>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</si>
  <si>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</si>
  <si>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</si>
  <si>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</si>
  <si>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</si>
  <si>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</si>
  <si>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</si>
  <si>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</si>
  <si>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</si>
  <si>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</si>
  <si>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</si>
  <si>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</si>
  <si>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</si>
  <si>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</si>
  <si>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</si>
  <si>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</si>
  <si>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</si>
  <si>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</si>
  <si>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</si>
  <si>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</si>
  <si>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</si>
  <si>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</si>
  <si>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</si>
  <si>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</si>
  <si>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</si>
  <si>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</si>
  <si>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</si>
  <si>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</si>
  <si>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</si>
  <si>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</si>
  <si>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</si>
  <si>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</si>
  <si>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</si>
  <si>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</si>
  <si>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</si>
  <si>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</si>
  <si>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</si>
  <si>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</si>
  <si>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</si>
  <si>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</si>
  <si>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</si>
  <si>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</si>
  <si>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</si>
  <si>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</si>
  <si>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</si>
  <si>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</si>
  <si>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</si>
  <si>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</si>
  <si>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</si>
  <si>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</si>
  <si>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</si>
  <si>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</si>
  <si>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</si>
  <si>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</si>
  <si>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</si>
  <si>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</si>
  <si>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</si>
  <si>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</si>
  <si>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</si>
  <si>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</si>
  <si>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</si>
  <si>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</si>
  <si>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</si>
  <si>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</si>
  <si>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</si>
  <si>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</si>
  <si>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</si>
  <si>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</si>
  <si>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</si>
  <si>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</si>
  <si>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</si>
  <si>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</si>
  <si>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</si>
  <si>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</si>
  <si>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</si>
  <si>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</si>
  <si>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</si>
  <si>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</si>
  <si>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</si>
  <si>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</si>
  <si>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</si>
  <si>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</si>
  <si>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</si>
  <si>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</si>
  <si>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</si>
  <si>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</si>
  <si>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</si>
  <si>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</si>
  <si>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</si>
  <si>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</si>
  <si>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</si>
  <si>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</si>
  <si>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</si>
  <si>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</si>
  <si>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</si>
  <si>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</si>
  <si>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</si>
  <si>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</si>
  <si>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</si>
  <si>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</si>
  <si>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</si>
  <si>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</si>
  <si>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</si>
  <si>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</si>
  <si>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</si>
  <si>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</si>
  <si>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</si>
  <si>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</si>
  <si>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</si>
  <si>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</si>
  <si>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</si>
  <si>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</si>
  <si>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</si>
  <si>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</si>
  <si>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</si>
  <si>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</si>
  <si>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</si>
  <si>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</si>
  <si>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</si>
  <si>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</si>
  <si>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</si>
  <si>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</si>
  <si>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</si>
  <si>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</si>
  <si>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</si>
  <si>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</si>
  <si>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</si>
  <si>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</si>
  <si>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</si>
  <si>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</si>
  <si>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</si>
  <si>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</si>
  <si>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</si>
  <si>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</si>
  <si>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</si>
  <si>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</si>
  <si>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</si>
  <si>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</si>
  <si>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</si>
  <si>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</si>
  <si>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</si>
  <si>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</si>
  <si>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</si>
  <si>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</si>
  <si>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</si>
  <si>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</si>
  <si>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</si>
  <si>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</si>
  <si>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</si>
  <si>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</si>
  <si>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</si>
  <si>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</si>
  <si>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</si>
  <si>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</si>
  <si>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</si>
  <si>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</si>
  <si>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</si>
  <si>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</si>
  <si>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</si>
  <si>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</si>
  <si>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</si>
  <si>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</si>
  <si>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</si>
  <si>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</si>
  <si>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</si>
  <si>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</si>
  <si>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</si>
  <si>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</si>
  <si>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</si>
  <si>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</si>
  <si>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</si>
  <si>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</si>
  <si>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</si>
  <si>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</si>
  <si>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</si>
  <si>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</si>
  <si>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</si>
  <si>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</si>
  <si>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</si>
  <si>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</si>
  <si>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</si>
  <si>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</si>
  <si>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</si>
  <si>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</si>
  <si>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</si>
  <si>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</si>
  <si>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</si>
  <si>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</si>
  <si>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</si>
  <si>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</si>
  <si>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</si>
  <si>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</si>
  <si>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</si>
  <si>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</si>
  <si>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</si>
  <si>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</si>
  <si>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</si>
  <si>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</si>
  <si>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</si>
  <si>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</si>
  <si>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</si>
  <si>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</si>
  <si>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</si>
  <si>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</si>
  <si>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</si>
  <si>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</si>
  <si>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</si>
  <si>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</si>
  <si>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</si>
  <si>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</si>
  <si>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</si>
  <si>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</si>
  <si>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</si>
  <si>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</si>
  <si>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</si>
  <si>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</si>
  <si>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</si>
  <si>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</si>
  <si>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</si>
  <si>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</si>
  <si>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</si>
  <si>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</si>
  <si>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</si>
  <si>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</si>
  <si>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</si>
  <si>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</si>
  <si>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</si>
  <si>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</si>
  <si>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</si>
  <si>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</si>
  <si>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</si>
  <si>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</si>
  <si>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</si>
  <si>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</si>
  <si>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</si>
  <si>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</si>
  <si>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</si>
  <si>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</si>
  <si>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</si>
  <si>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</si>
  <si>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</si>
  <si>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</si>
  <si>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</si>
  <si>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</si>
  <si>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</si>
  <si>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</si>
  <si>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</si>
  <si>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</si>
  <si>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</si>
  <si>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</si>
  <si>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</si>
  <si>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</si>
  <si>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</si>
  <si>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</si>
  <si>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</si>
  <si>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</si>
  <si>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</si>
  <si>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</si>
  <si>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</si>
  <si>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</si>
  <si>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</si>
  <si>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</si>
  <si>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</si>
  <si>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</si>
  <si>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</si>
  <si>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</si>
  <si>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</si>
  <si>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</si>
  <si>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</si>
  <si>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</si>
  <si>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</si>
  <si>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</si>
  <si>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</si>
  <si>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</si>
  <si>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</si>
  <si>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</si>
  <si>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</si>
  <si>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</si>
  <si>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</si>
  <si>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</si>
  <si>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</si>
  <si>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</si>
  <si>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</si>
  <si>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</si>
  <si>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</si>
  <si>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</si>
  <si>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</si>
  <si>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</si>
  <si>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</si>
  <si>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</si>
  <si>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</si>
  <si>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</si>
  <si>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</si>
  <si>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</si>
  <si>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</si>
  <si>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</si>
  <si>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</si>
  <si>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</si>
  <si>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</si>
  <si>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</si>
  <si>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</si>
  <si>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</si>
  <si>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</si>
  <si>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</si>
  <si>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</si>
  <si>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</si>
  <si>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</si>
  <si>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</si>
  <si>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</si>
  <si>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</si>
  <si>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</si>
  <si>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</si>
  <si>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</si>
  <si>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</si>
  <si>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</si>
  <si>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</si>
  <si>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</si>
  <si>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</si>
  <si>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</si>
  <si>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</si>
  <si>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</si>
  <si>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</si>
  <si>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</si>
  <si>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</si>
  <si>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</si>
  <si>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</si>
  <si>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</si>
  <si>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</si>
  <si>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</si>
  <si>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</si>
  <si>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</si>
  <si>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</si>
  <si>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</si>
  <si>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</si>
  <si>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</si>
  <si>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</si>
  <si>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</si>
  <si>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</si>
  <si>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</si>
  <si>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</si>
  <si>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</si>
  <si>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</si>
  <si>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</si>
  <si>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</si>
  <si>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</si>
  <si>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</si>
  <si>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</si>
  <si>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</si>
  <si>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</si>
  <si>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</si>
  <si>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</si>
  <si>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</si>
  <si>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</si>
  <si>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</si>
  <si>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</si>
  <si>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</si>
  <si>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</si>
  <si>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</si>
  <si>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</si>
  <si>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</si>
  <si>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</si>
  <si>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</si>
  <si>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</si>
  <si>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</si>
  <si>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</si>
  <si>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</si>
  <si>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</si>
  <si>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</si>
  <si>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</si>
  <si>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</si>
  <si>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</si>
  <si>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</si>
  <si>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</si>
  <si>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</si>
  <si>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</si>
  <si>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</si>
  <si>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</si>
  <si>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</si>
  <si>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</si>
  <si>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</si>
  <si>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</si>
  <si>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</si>
  <si>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</si>
  <si>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</si>
  <si>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</si>
  <si>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</si>
  <si>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</si>
  <si>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</si>
  <si>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</si>
  <si>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</si>
  <si>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</si>
  <si>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</si>
  <si>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</si>
  <si>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</si>
  <si>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</si>
  <si>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</si>
  <si>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</si>
  <si>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</si>
  <si>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</si>
  <si>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</si>
  <si>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</si>
  <si>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</si>
  <si>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</si>
  <si>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</si>
  <si>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</si>
  <si>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</si>
  <si>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</si>
  <si>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</si>
  <si>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</si>
  <si>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</si>
  <si>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</si>
  <si>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</si>
  <si>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</si>
  <si>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</si>
  <si>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</si>
  <si>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</si>
  <si>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</si>
  <si>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</si>
  <si>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</si>
  <si>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</si>
  <si>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</si>
  <si>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</si>
  <si>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</si>
  <si>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</si>
  <si>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</si>
  <si>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</si>
  <si>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</si>
  <si>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</si>
  <si>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</si>
  <si>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</si>
  <si>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</si>
  <si>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</si>
  <si>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</si>
  <si>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</si>
  <si>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</si>
  <si>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</si>
  <si>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</si>
  <si>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</si>
  <si>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</si>
  <si>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</si>
  <si>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</si>
  <si>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</si>
  <si>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</si>
  <si>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</si>
  <si>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</si>
  <si>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</si>
  <si>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</si>
  <si>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</si>
  <si>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</si>
  <si>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</si>
  <si>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</si>
  <si>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</si>
  <si>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</si>
  <si>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</si>
  <si>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</si>
  <si>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</si>
  <si>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</si>
  <si>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</si>
  <si>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</si>
  <si>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</si>
  <si>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</si>
  <si>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</si>
  <si>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</si>
  <si>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</si>
  <si>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</si>
  <si>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</si>
  <si>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</si>
  <si>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</si>
  <si>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</si>
  <si>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</si>
  <si>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</si>
  <si>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</si>
  <si>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</si>
  <si>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</si>
  <si>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</si>
  <si>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</si>
  <si>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</si>
  <si>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</si>
  <si>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</si>
  <si>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</si>
  <si>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</si>
  <si>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</si>
  <si>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</si>
  <si>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</si>
  <si>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</si>
  <si>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</si>
  <si>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</si>
  <si>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</si>
  <si>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</si>
  <si>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</si>
  <si>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</si>
  <si>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</si>
  <si>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</si>
  <si>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</si>
  <si>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</si>
  <si>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</si>
  <si>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</si>
  <si>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</si>
  <si>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</si>
  <si>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</si>
  <si>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</si>
  <si>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</si>
  <si>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</si>
  <si>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</si>
  <si>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</si>
  <si>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</si>
  <si>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</si>
  <si>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</si>
  <si>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</si>
  <si>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</si>
  <si>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</si>
  <si>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</si>
  <si>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</si>
  <si>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</si>
  <si>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</si>
  <si>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</si>
  <si>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</si>
  <si>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</si>
  <si>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</si>
  <si>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</si>
  <si>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</si>
  <si>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</si>
  <si>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</si>
  <si>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</si>
  <si>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</si>
  <si>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</si>
  <si>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</si>
  <si>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</si>
  <si>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</si>
  <si>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</si>
  <si>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</si>
  <si>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</si>
  <si>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</si>
  <si>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</si>
  <si>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</si>
  <si>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</si>
  <si>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</si>
  <si>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</si>
  <si>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</si>
  <si>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</si>
  <si>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</si>
  <si>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</si>
  <si>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</si>
  <si>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</si>
  <si>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</si>
  <si>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</si>
  <si>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</si>
  <si>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</si>
  <si>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</si>
  <si>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</si>
  <si>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</si>
  <si>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</si>
  <si>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</si>
  <si>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</si>
  <si>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</si>
  <si>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</si>
  <si>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</si>
  <si>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</si>
  <si>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</si>
  <si>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</si>
  <si>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</si>
  <si>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</si>
  <si>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</si>
  <si>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</si>
  <si>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</si>
  <si>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</si>
  <si>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</si>
  <si>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</si>
  <si>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</si>
  <si>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</si>
  <si>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</si>
  <si>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</si>
  <si>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</si>
  <si>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</si>
  <si>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</si>
  <si>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</si>
  <si>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</si>
  <si>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</si>
  <si>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</si>
  <si>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</si>
  <si>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</si>
  <si>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</si>
  <si>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</si>
  <si>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</si>
  <si>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</si>
  <si>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</si>
  <si>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</si>
  <si>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</si>
  <si>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</si>
  <si>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</si>
  <si>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</si>
  <si>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</si>
  <si>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</si>
  <si>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</si>
  <si>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</si>
  <si>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</si>
  <si>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</si>
  <si>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</si>
  <si>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</si>
  <si>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</si>
  <si>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</si>
  <si>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</si>
  <si>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</si>
  <si>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</si>
  <si>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</si>
  <si>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</si>
  <si>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</si>
  <si>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</si>
  <si>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</si>
  <si>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</si>
  <si>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</si>
  <si>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</si>
  <si>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</si>
  <si>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</si>
  <si>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</si>
  <si>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</si>
  <si>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</si>
  <si>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</si>
  <si>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</si>
  <si>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</si>
  <si>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</si>
  <si>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</si>
  <si>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</si>
  <si>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</si>
  <si>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</si>
  <si>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</si>
  <si>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</si>
  <si>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</si>
  <si>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</si>
  <si>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</si>
  <si>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</si>
  <si>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</si>
  <si>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</si>
  <si>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</si>
  <si>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</si>
  <si>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</si>
  <si>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</si>
  <si>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</si>
  <si>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</si>
  <si>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</si>
  <si>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</si>
  <si>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</si>
  <si>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</si>
  <si>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</si>
  <si>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</si>
  <si>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</si>
  <si>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</si>
  <si>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</si>
  <si>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</si>
  <si>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</si>
  <si>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</si>
  <si>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</si>
  <si>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</si>
  <si>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</si>
  <si>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</si>
  <si>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</si>
  <si>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</si>
  <si>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</si>
  <si>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</si>
  <si>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</si>
  <si>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</si>
  <si>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</si>
  <si>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</si>
  <si>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</si>
  <si>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</si>
  <si>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</si>
  <si>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</si>
  <si>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</si>
  <si>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</si>
  <si>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</si>
  <si>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</si>
  <si>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</si>
  <si>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</si>
  <si>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</si>
  <si>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</si>
  <si>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</si>
  <si>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</si>
  <si>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</si>
  <si>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</si>
  <si>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</si>
  <si>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</si>
  <si>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</si>
  <si>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</si>
  <si>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</si>
  <si>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</si>
  <si>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</si>
  <si>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</si>
  <si>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</si>
  <si>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</si>
  <si>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</si>
  <si>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</si>
  <si>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</si>
  <si>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</si>
  <si>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</si>
  <si>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</si>
  <si>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</si>
  <si>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</si>
  <si>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</si>
  <si>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</si>
  <si>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</si>
  <si>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</si>
  <si>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</si>
  <si>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</si>
  <si>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</si>
  <si>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</si>
  <si>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</si>
  <si>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</si>
  <si>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</si>
  <si>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</si>
  <si>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</si>
  <si>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</si>
  <si>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</si>
  <si>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</si>
  <si>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</si>
  <si>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</si>
  <si>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</si>
  <si>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</si>
  <si>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</si>
  <si>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</si>
  <si>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</si>
  <si>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</si>
  <si>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</si>
  <si>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</si>
  <si>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</si>
  <si>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</si>
  <si>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</si>
  <si>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</si>
  <si>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</si>
  <si>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</si>
  <si>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</si>
  <si>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</si>
  <si>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</si>
  <si>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</si>
  <si>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</si>
  <si>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</si>
  <si>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</si>
  <si>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</si>
  <si>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</si>
  <si>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</si>
  <si>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</si>
  <si>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</si>
  <si>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</si>
  <si>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</si>
  <si>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</si>
  <si>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</si>
  <si>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</si>
  <si>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</si>
  <si>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</si>
  <si>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</si>
  <si>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</si>
  <si>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</si>
  <si>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</si>
  <si>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</si>
  <si>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</si>
  <si>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</si>
  <si>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</si>
  <si>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</si>
  <si>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</si>
  <si>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</si>
  <si>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</si>
  <si>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</si>
  <si>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</si>
  <si>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</si>
  <si>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</si>
  <si>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</si>
  <si>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</si>
  <si>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</si>
  <si>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</si>
  <si>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</si>
  <si>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</si>
  <si>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</si>
  <si>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</si>
  <si>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</si>
  <si>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</si>
  <si>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</si>
  <si>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</si>
  <si>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</si>
  <si>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</si>
  <si>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</si>
  <si>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</si>
  <si>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</si>
  <si>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</si>
  <si>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</si>
  <si>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</si>
  <si>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</si>
  <si>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</si>
  <si>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</si>
  <si>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</si>
  <si>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</si>
  <si>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</si>
  <si>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</si>
  <si>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</si>
  <si>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</si>
  <si>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</si>
  <si>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</si>
  <si>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</si>
  <si>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</si>
  <si>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</si>
  <si>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</si>
  <si>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</si>
  <si>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</si>
  <si>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</si>
  <si>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</si>
  <si>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</si>
  <si>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</si>
  <si>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</si>
  <si>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</si>
  <si>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</si>
  <si>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</si>
  <si>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</si>
  <si>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</si>
  <si>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</si>
  <si>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</si>
  <si>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</si>
  <si>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</si>
  <si>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</si>
  <si>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</si>
  <si>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</si>
  <si>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</si>
  <si>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</si>
  <si>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</si>
  <si>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</si>
  <si>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</si>
  <si>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</si>
  <si>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</si>
  <si>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</si>
  <si>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</si>
  <si>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</si>
  <si>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</si>
  <si>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</si>
  <si>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</si>
  <si>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</si>
  <si>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</si>
  <si>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</si>
  <si>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</si>
  <si>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</si>
  <si>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</si>
  <si>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</si>
  <si>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</si>
  <si>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</si>
  <si>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</si>
  <si>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</si>
  <si>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</si>
  <si>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</si>
  <si>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</si>
  <si>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</si>
  <si>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</si>
  <si>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</si>
  <si>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</si>
  <si>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</si>
  <si>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</si>
  <si>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</si>
  <si>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</si>
  <si>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</si>
  <si>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</si>
  <si>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</si>
  <si>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</si>
  <si>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</si>
  <si>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</si>
  <si>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</si>
  <si>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</si>
  <si>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</si>
  <si>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</si>
  <si>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</si>
  <si>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</si>
  <si>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</si>
  <si>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</si>
  <si>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</si>
  <si>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</si>
  <si>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</si>
  <si>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</si>
  <si>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</si>
  <si>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</si>
  <si>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</si>
  <si>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</si>
  <si>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</si>
  <si>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</si>
  <si>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</si>
  <si>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</si>
  <si>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</si>
  <si>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</si>
  <si>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</si>
  <si>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</si>
  <si>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</si>
  <si>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</si>
  <si>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</si>
  <si>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</si>
  <si>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</si>
  <si>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</si>
  <si>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</si>
  <si>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</si>
  <si>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</si>
  <si>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</si>
  <si>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</si>
  <si>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</si>
  <si>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</si>
  <si>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</si>
  <si>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</si>
  <si>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</si>
  <si>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</si>
  <si>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</si>
  <si>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</si>
  <si>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</si>
  <si>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</si>
  <si>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</si>
  <si>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</si>
  <si>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</si>
  <si>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</si>
  <si>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</si>
  <si>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</si>
  <si>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</si>
  <si>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</si>
  <si>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</si>
  <si>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</si>
  <si>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</si>
  <si>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</si>
  <si>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</si>
  <si>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</si>
  <si>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</si>
  <si>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</si>
  <si>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</si>
  <si>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</si>
  <si>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</si>
  <si>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</si>
  <si>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</si>
  <si>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</si>
  <si>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</si>
  <si>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</si>
  <si>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</si>
  <si>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</si>
  <si>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</si>
  <si>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</si>
  <si>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</si>
  <si>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</si>
  <si>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</si>
  <si>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</si>
  <si>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</si>
  <si>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</si>
  <si>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</si>
  <si>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</si>
  <si>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</si>
  <si>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</si>
  <si>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</si>
  <si>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</si>
  <si>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</si>
  <si>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</si>
  <si>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</si>
  <si>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</si>
  <si>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</si>
  <si>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</si>
  <si>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</si>
  <si>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</si>
  <si>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</si>
  <si>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</si>
  <si>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</si>
  <si>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</si>
  <si>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</si>
  <si>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</si>
  <si>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</si>
  <si>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</si>
  <si>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</si>
  <si>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</si>
  <si>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</si>
  <si>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</si>
  <si>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</si>
  <si>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</si>
  <si>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</si>
  <si>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</si>
  <si>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</si>
  <si>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</si>
  <si>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</si>
  <si>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</si>
  <si>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</si>
  <si>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</si>
  <si>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</si>
  <si>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</si>
  <si>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</si>
  <si>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</si>
  <si>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</si>
  <si>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</si>
  <si>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</si>
  <si>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</si>
  <si>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</si>
  <si>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</si>
  <si>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</si>
  <si>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</si>
  <si>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</si>
  <si>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</si>
  <si>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</si>
  <si>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</si>
  <si>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</si>
  <si>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</si>
  <si>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</si>
  <si>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</si>
  <si>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</si>
  <si>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</si>
  <si>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</si>
  <si>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</si>
  <si>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</si>
  <si>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</si>
  <si>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</si>
  <si>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</si>
  <si>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</si>
  <si>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</si>
  <si>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</si>
  <si>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</si>
  <si>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</si>
  <si>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</si>
  <si>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</si>
  <si>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</si>
  <si>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</si>
  <si>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</si>
  <si>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</si>
  <si>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</si>
  <si>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</si>
  <si>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</si>
  <si>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</si>
  <si>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</si>
  <si>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</si>
  <si>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</si>
  <si>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</si>
  <si>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</si>
  <si>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</si>
  <si>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</si>
  <si>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</si>
  <si>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</si>
  <si>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</si>
  <si>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</si>
  <si>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</si>
  <si>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</si>
  <si>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</si>
  <si>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</si>
  <si>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</si>
  <si>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</si>
  <si>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</si>
  <si>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</si>
  <si>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</si>
  <si>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</si>
  <si>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</si>
  <si>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</si>
  <si>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</si>
  <si>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</si>
  <si>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</si>
  <si>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</si>
  <si>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</si>
  <si>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</si>
  <si>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</si>
  <si>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</si>
  <si>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</si>
  <si>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</si>
  <si>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</si>
  <si>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</si>
  <si>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</si>
  <si>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</si>
  <si>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</si>
  <si>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</si>
  <si>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</si>
  <si>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</si>
  <si>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</si>
  <si>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</si>
  <si>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</si>
  <si>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</si>
  <si>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</si>
  <si>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</si>
  <si>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</si>
  <si>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</si>
  <si>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</si>
  <si>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</si>
  <si>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</si>
  <si>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</si>
  <si>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</si>
  <si>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</si>
  <si>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</si>
  <si>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</si>
  <si>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</si>
  <si>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</si>
  <si>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</si>
  <si>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</si>
  <si>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</si>
  <si>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</si>
  <si>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</si>
  <si>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</si>
  <si>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</si>
  <si>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</si>
  <si>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</si>
  <si>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</si>
  <si>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</si>
  <si>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</si>
  <si>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</si>
  <si>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</si>
  <si>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</si>
  <si>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</si>
  <si>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</si>
  <si>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</si>
  <si>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</si>
  <si>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</si>
  <si>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</si>
  <si>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</si>
  <si>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</si>
  <si>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</si>
  <si>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</si>
  <si>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</si>
  <si>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</si>
  <si>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</si>
  <si>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</si>
  <si>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</si>
  <si>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</si>
  <si>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</si>
  <si>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</si>
  <si>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</si>
  <si>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</si>
  <si>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</si>
  <si>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</si>
  <si>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</si>
  <si>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</si>
  <si>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</si>
  <si>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</si>
  <si>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</si>
  <si>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</si>
  <si>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</si>
  <si>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</si>
  <si>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</si>
  <si>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</si>
  <si>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</si>
  <si>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</si>
  <si>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</si>
  <si>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</si>
  <si>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</si>
  <si>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</si>
  <si>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</si>
  <si>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</si>
  <si>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</si>
  <si>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</si>
  <si>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</si>
  <si>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</si>
  <si>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</si>
  <si>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</si>
  <si>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</si>
  <si>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</si>
  <si>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</si>
  <si>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</si>
  <si>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</si>
  <si>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</si>
  <si>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</si>
  <si>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</si>
  <si>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</si>
  <si>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</si>
  <si>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</si>
  <si>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</si>
  <si>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</si>
  <si>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</si>
  <si>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</si>
  <si>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</si>
  <si>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</si>
  <si>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</si>
  <si>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</si>
  <si>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</si>
  <si>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</si>
  <si>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</si>
  <si>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</si>
  <si>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</si>
  <si>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</si>
  <si>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</si>
  <si>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</si>
  <si>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</si>
  <si>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</si>
  <si>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</si>
  <si>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</si>
  <si>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</si>
  <si>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</si>
  <si>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</si>
  <si>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</si>
  <si>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</si>
  <si>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</si>
  <si>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</si>
  <si>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</si>
  <si>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</si>
  <si>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</si>
  <si>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</si>
  <si>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</si>
  <si>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</si>
  <si>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</si>
  <si>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</si>
  <si>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</si>
  <si>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</si>
  <si>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</si>
  <si>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</si>
  <si>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</si>
  <si>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</si>
  <si>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</si>
  <si>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</si>
  <si>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</si>
  <si>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</si>
  <si>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</si>
  <si>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</si>
  <si>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</si>
  <si>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</si>
  <si>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</si>
  <si>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</si>
  <si>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</si>
  <si>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</si>
  <si>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</si>
  <si>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</si>
  <si>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</si>
  <si>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</si>
  <si>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</si>
  <si>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</si>
  <si>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</si>
  <si>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</si>
  <si>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</si>
  <si>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</si>
  <si>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</si>
  <si>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</si>
  <si>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</si>
  <si>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</si>
  <si>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</si>
  <si>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</si>
  <si>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</si>
  <si>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</si>
  <si>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</si>
  <si>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</si>
  <si>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</si>
  <si>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</si>
  <si>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</si>
  <si>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</si>
  <si>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</si>
  <si>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</si>
  <si>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</si>
  <si>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</si>
  <si>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</si>
  <si>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</si>
  <si>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</si>
  <si>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</si>
  <si>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</si>
  <si>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</si>
  <si>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</si>
  <si>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</si>
  <si>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</si>
  <si>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</si>
  <si>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</si>
  <si>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</si>
  <si>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</si>
  <si>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</si>
  <si>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</si>
  <si>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</si>
  <si>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</si>
  <si>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</si>
  <si>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</si>
  <si>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</si>
  <si>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</si>
  <si>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</si>
  <si>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</si>
  <si>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</si>
  <si>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</si>
  <si>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</si>
  <si>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</si>
  <si>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</si>
  <si>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</si>
  <si>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</si>
  <si>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</si>
  <si>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</si>
  <si>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</si>
  <si>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</si>
  <si>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</si>
  <si>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</si>
  <si>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</si>
  <si>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</si>
  <si>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</si>
  <si>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</si>
  <si>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</si>
  <si>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</si>
  <si>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</si>
  <si>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</si>
  <si>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</si>
  <si>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</si>
  <si>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</si>
  <si>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</si>
  <si>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</si>
  <si>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</si>
  <si>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</si>
  <si>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</si>
  <si>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</si>
  <si>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</si>
  <si>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</si>
  <si>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</si>
  <si>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</si>
  <si>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</si>
  <si>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</si>
  <si>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</si>
  <si>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</si>
  <si>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</si>
  <si>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</si>
  <si>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</si>
  <si>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</si>
  <si>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</si>
  <si>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</si>
  <si>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</si>
  <si>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</si>
  <si>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</si>
  <si>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</si>
  <si>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</si>
  <si>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</si>
  <si>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</si>
  <si>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</si>
  <si>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</si>
  <si>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</si>
  <si>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</si>
  <si>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</si>
  <si>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</si>
  <si>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</si>
  <si>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</si>
  <si>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</si>
  <si>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</si>
  <si>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</si>
  <si>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</si>
  <si>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</si>
  <si>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</si>
  <si>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</si>
  <si>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</si>
  <si>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</si>
  <si>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</si>
  <si>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</si>
  <si>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</si>
  <si>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</si>
  <si>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</si>
  <si>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</si>
  <si>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</si>
  <si>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</si>
  <si>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</si>
  <si>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</si>
  <si>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</si>
  <si>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</si>
  <si>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</si>
  <si>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</si>
  <si>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</si>
  <si>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</si>
  <si>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</si>
  <si>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</si>
  <si>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</si>
  <si>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</si>
  <si>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</si>
  <si>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</si>
  <si>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</si>
  <si>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</si>
  <si>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</si>
  <si>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</si>
  <si>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</si>
  <si>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</si>
  <si>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</si>
  <si>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</si>
  <si>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</si>
  <si>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</si>
  <si>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</si>
  <si>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</si>
  <si>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</si>
  <si>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</si>
  <si>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</si>
  <si>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</si>
  <si>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</si>
  <si>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</si>
  <si>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</si>
  <si>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</si>
  <si>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</si>
  <si>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</si>
  <si>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</si>
  <si>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</si>
  <si>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</si>
  <si>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</si>
  <si>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</si>
  <si>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</si>
  <si>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</si>
  <si>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</si>
  <si>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</si>
  <si>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</si>
  <si>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</si>
  <si>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</si>
  <si>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</si>
  <si>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</si>
  <si>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</si>
  <si>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</si>
  <si>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</si>
  <si>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</si>
  <si>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</si>
  <si>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</si>
  <si>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</si>
  <si>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</si>
  <si>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</si>
  <si>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</si>
  <si>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</si>
  <si>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</si>
  <si>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</si>
  <si>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</si>
  <si>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</si>
  <si>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</si>
  <si>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</si>
  <si>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</si>
  <si>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</si>
  <si>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</si>
  <si>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</si>
  <si>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</si>
  <si>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</si>
  <si>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</si>
  <si>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</si>
  <si>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</si>
  <si>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</si>
  <si>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</si>
  <si>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</si>
  <si>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</si>
  <si>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</si>
  <si>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</si>
  <si>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</si>
  <si>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</si>
  <si>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</si>
  <si>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</si>
  <si>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</si>
  <si>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</si>
  <si>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</si>
  <si>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</si>
  <si>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</si>
  <si>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</si>
  <si>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</si>
  <si>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</si>
  <si>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</si>
  <si>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</si>
  <si>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</si>
  <si>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</si>
  <si>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</si>
  <si>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</si>
  <si>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</si>
  <si>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</si>
  <si>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</si>
  <si>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</si>
  <si>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</si>
  <si>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</si>
  <si>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</si>
  <si>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</si>
  <si>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</si>
  <si>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</si>
  <si>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</si>
  <si>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</si>
  <si>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</si>
  <si>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</si>
  <si>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</si>
  <si>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</si>
  <si>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</si>
  <si>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</si>
  <si>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</si>
  <si>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</si>
  <si>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</si>
  <si>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</si>
  <si>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</si>
  <si>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</si>
  <si>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</si>
  <si>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</si>
  <si>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</si>
  <si>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</si>
  <si>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</si>
  <si>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</si>
  <si>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</si>
  <si>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</si>
  <si>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</si>
  <si>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</si>
  <si>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</si>
  <si>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</si>
  <si>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</si>
  <si>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</si>
  <si>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</si>
  <si>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</si>
  <si>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</si>
  <si>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</si>
  <si>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</si>
  <si>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</si>
  <si>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</si>
  <si>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</si>
  <si>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</si>
  <si>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</si>
  <si>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</si>
  <si>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</si>
  <si>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</si>
  <si>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</si>
  <si>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</si>
  <si>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</si>
  <si>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</si>
  <si>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</si>
  <si>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</si>
  <si>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</si>
  <si>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</si>
  <si>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</si>
  <si>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</si>
  <si>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</si>
  <si>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</si>
  <si>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</si>
  <si>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</si>
  <si>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</si>
  <si>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</si>
  <si>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</si>
  <si>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</si>
  <si>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</si>
  <si>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</si>
  <si>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</si>
  <si>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</si>
  <si>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</si>
  <si>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</si>
  <si>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</si>
  <si>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</si>
  <si>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</si>
  <si>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</si>
  <si>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</si>
  <si>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</si>
  <si>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</si>
  <si>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</si>
  <si>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</si>
  <si>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</si>
  <si>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</si>
  <si>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</si>
  <si>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</si>
  <si>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</si>
  <si>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</si>
  <si>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</si>
  <si>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</si>
  <si>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</si>
  <si>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</si>
  <si>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</si>
  <si>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</si>
  <si>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</si>
  <si>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</si>
  <si>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</si>
  <si>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</si>
  <si>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</si>
  <si>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</si>
  <si>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</si>
  <si>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</si>
  <si>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</si>
  <si>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</si>
  <si>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</si>
  <si>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</si>
  <si>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</si>
  <si>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</si>
  <si>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</si>
  <si>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</si>
  <si>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</si>
  <si>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</si>
  <si>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</si>
  <si>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</si>
  <si>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</si>
  <si>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</si>
  <si>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</si>
  <si>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</si>
  <si>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</si>
  <si>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</si>
  <si>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</si>
  <si>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</si>
  <si>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</si>
  <si>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</si>
  <si>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</si>
  <si>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</si>
  <si>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</si>
  <si>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</si>
  <si>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</si>
  <si>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</si>
  <si>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</si>
  <si>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</si>
  <si>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</si>
  <si>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</si>
  <si>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</si>
  <si>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</si>
  <si>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</si>
  <si>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</si>
  <si>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</si>
  <si>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</si>
  <si>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</si>
  <si>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</si>
  <si>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</si>
  <si>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</si>
  <si>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</si>
  <si>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</si>
  <si>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</si>
  <si>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</si>
  <si>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</si>
  <si>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</si>
  <si>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</si>
  <si>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</si>
  <si>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</si>
  <si>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</si>
  <si>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</si>
  <si>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</si>
  <si>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</si>
  <si>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</si>
  <si>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</si>
  <si>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</si>
  <si>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</si>
  <si>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</si>
  <si>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</si>
  <si>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</si>
  <si>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</si>
  <si>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</si>
  <si>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</si>
  <si>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</si>
  <si>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</si>
  <si>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</si>
  <si>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</si>
  <si>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</si>
  <si>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</si>
  <si>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</si>
  <si>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</si>
  <si>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</si>
  <si>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</si>
  <si>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</si>
  <si>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</si>
  <si>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</si>
  <si>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</si>
  <si>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</si>
  <si>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</si>
  <si>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</si>
  <si>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</si>
  <si>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</si>
  <si>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</si>
  <si>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</si>
  <si>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</si>
  <si>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</si>
  <si>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</si>
  <si>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</si>
  <si>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</si>
  <si>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</si>
  <si>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</si>
  <si>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</si>
  <si>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</si>
  <si>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</si>
  <si>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</si>
  <si>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</si>
  <si>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</si>
  <si>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</si>
  <si>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</si>
  <si>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</si>
  <si>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</si>
  <si>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</si>
  <si>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</si>
  <si>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</si>
  <si>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</si>
  <si>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</si>
  <si>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</si>
  <si>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</si>
  <si>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</si>
  <si>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</si>
  <si>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</si>
  <si>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</si>
  <si>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</si>
  <si>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</si>
  <si>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</si>
  <si>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</si>
  <si>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</si>
  <si>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</si>
  <si>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</si>
  <si>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</si>
  <si>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</si>
  <si>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</si>
  <si>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</si>
  <si>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</si>
  <si>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</si>
  <si>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</si>
  <si>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</si>
  <si>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</si>
  <si>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</si>
  <si>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</si>
  <si>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</si>
  <si>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</si>
  <si>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</si>
  <si>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</si>
  <si>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</si>
  <si>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</si>
  <si>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</si>
  <si>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</si>
  <si>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</si>
  <si>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</si>
  <si>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</si>
  <si>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</si>
  <si>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</si>
  <si>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</si>
  <si>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</si>
  <si>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</si>
  <si>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</si>
  <si>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</si>
  <si>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</si>
  <si>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</si>
  <si>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</si>
  <si>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</si>
  <si>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</si>
  <si>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</si>
  <si>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</si>
  <si>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</si>
  <si>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</si>
  <si>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</si>
  <si>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</si>
  <si>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</si>
  <si>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</si>
  <si>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</si>
  <si>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</si>
  <si>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</si>
  <si>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</si>
  <si>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</si>
  <si>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</si>
  <si>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</si>
  <si>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</si>
  <si>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</si>
  <si>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</si>
  <si>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</si>
  <si>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</si>
  <si>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</si>
  <si>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</si>
  <si>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</si>
  <si>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</si>
  <si>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</si>
  <si>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</si>
  <si>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</si>
  <si>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</si>
  <si>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</si>
  <si>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</si>
  <si>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</si>
  <si>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</si>
  <si>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</si>
  <si>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</si>
  <si>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</si>
  <si>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</si>
  <si>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</si>
  <si>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</si>
  <si>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</si>
  <si>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</si>
  <si>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</si>
  <si>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</si>
  <si>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</si>
  <si>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</si>
  <si>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</si>
  <si>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</si>
  <si>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</si>
  <si>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</si>
  <si>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</si>
  <si>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</si>
  <si>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</si>
  <si>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</si>
  <si>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</si>
  <si>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</si>
  <si>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</si>
  <si>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</si>
  <si>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</si>
  <si>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</si>
  <si>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</si>
  <si>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</si>
  <si>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</si>
  <si>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</si>
  <si>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</si>
  <si>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</si>
  <si>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</si>
  <si>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</si>
  <si>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</si>
  <si>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</si>
  <si>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</si>
  <si>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</si>
  <si>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</si>
  <si>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</si>
  <si>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</si>
  <si>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</si>
  <si>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</si>
  <si>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</si>
  <si>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</si>
  <si>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</si>
  <si>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</si>
  <si>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</si>
  <si>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</si>
  <si>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</si>
  <si>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</si>
  <si>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</si>
  <si>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</si>
  <si>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</si>
  <si>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</si>
  <si>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</si>
  <si>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</si>
  <si>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</si>
  <si>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</si>
  <si>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</si>
  <si>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</si>
  <si>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</si>
  <si>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</si>
  <si>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</si>
  <si>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</si>
  <si>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</si>
  <si>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</si>
  <si>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</si>
  <si>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</si>
  <si>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</si>
  <si>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</si>
  <si>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</si>
  <si>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</si>
  <si>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</si>
  <si>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</si>
  <si>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</si>
  <si>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</si>
  <si>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</si>
  <si>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</si>
  <si>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</si>
  <si>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</si>
  <si>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</si>
  <si>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</si>
  <si>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</si>
  <si>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</si>
  <si>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</si>
  <si>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</si>
  <si>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</si>
  <si>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</si>
  <si>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</si>
  <si>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</si>
  <si>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</si>
  <si>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</si>
  <si>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</si>
  <si>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</si>
  <si>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</si>
  <si>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</si>
  <si>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</si>
  <si>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</si>
  <si>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</si>
  <si>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</si>
  <si>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</si>
  <si>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</si>
  <si>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</si>
  <si>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</si>
  <si>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</si>
  <si>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</si>
  <si>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</si>
  <si>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</si>
  <si>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</si>
  <si>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</si>
  <si>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</si>
  <si>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</si>
  <si>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</si>
  <si>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</si>
  <si>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</si>
  <si>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</si>
  <si>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</si>
  <si>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</si>
  <si>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</si>
  <si>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</si>
  <si>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</si>
  <si>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</si>
  <si>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</si>
  <si>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</si>
  <si>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</si>
  <si>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</si>
  <si>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</si>
  <si>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</si>
  <si>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</si>
  <si>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</si>
  <si>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</si>
  <si>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</si>
  <si>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</si>
  <si>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</si>
  <si>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</si>
  <si>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</si>
  <si>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</si>
  <si>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</si>
  <si>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</si>
  <si>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</si>
  <si>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</si>
  <si>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</si>
  <si>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</si>
  <si>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</si>
  <si>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</si>
  <si>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</si>
  <si>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</si>
  <si>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</si>
  <si>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</si>
  <si>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</si>
  <si>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</si>
  <si>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</si>
  <si>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</si>
  <si>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</si>
  <si>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</si>
  <si>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</si>
  <si>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</si>
  <si>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</si>
  <si>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</si>
  <si>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</si>
  <si>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</si>
  <si>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</si>
  <si>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</si>
  <si>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</si>
  <si>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</si>
  <si>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</si>
  <si>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</si>
  <si>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</si>
  <si>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</si>
  <si>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</si>
  <si>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</si>
  <si>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</si>
  <si>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</si>
  <si>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</si>
  <si>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</si>
  <si>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</si>
  <si>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</si>
  <si>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</si>
  <si>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</si>
  <si>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</si>
  <si>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</si>
  <si>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</si>
  <si>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</si>
  <si>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</si>
  <si>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</si>
  <si>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</si>
  <si>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</si>
  <si>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</si>
  <si>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</si>
  <si>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</si>
  <si>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</si>
  <si>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</si>
  <si>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</si>
  <si>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</si>
  <si>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</si>
  <si>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</si>
  <si>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</si>
  <si>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</si>
  <si>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</si>
  <si>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</si>
  <si>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</si>
  <si>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</si>
  <si>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</si>
  <si>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</si>
  <si>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</si>
  <si>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</si>
  <si>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</si>
  <si>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</si>
  <si>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</si>
  <si>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</si>
  <si>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</si>
  <si>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</si>
  <si>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</si>
  <si>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</si>
  <si>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</si>
  <si>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</si>
  <si>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</si>
  <si>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</si>
  <si>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</si>
  <si>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</si>
  <si>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</si>
  <si>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</si>
  <si>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</si>
  <si>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</si>
  <si>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</si>
  <si>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</si>
  <si>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</si>
  <si>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</si>
  <si>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</si>
  <si>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</si>
  <si>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</si>
  <si>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</si>
  <si>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</si>
  <si>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</si>
  <si>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</si>
  <si>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</si>
  <si>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</si>
  <si>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</si>
  <si>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</si>
  <si>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</si>
  <si>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</si>
  <si>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</si>
  <si>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</si>
  <si>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</si>
  <si>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</si>
  <si>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</si>
  <si>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</si>
  <si>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</si>
  <si>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</si>
  <si>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</si>
  <si>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</si>
  <si>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</si>
  <si>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</si>
  <si>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</si>
  <si>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</si>
  <si>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</si>
  <si>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</si>
  <si>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</si>
  <si>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</si>
  <si>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</si>
  <si>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</si>
  <si>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</si>
  <si>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</si>
  <si>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</si>
  <si>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</si>
  <si>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</si>
  <si>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</si>
  <si>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</si>
  <si>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</si>
  <si>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</si>
  <si>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</si>
  <si>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</si>
  <si>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</si>
  <si>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</si>
  <si>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</si>
  <si>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</si>
  <si>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</si>
  <si>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</si>
  <si>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</si>
  <si>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</si>
  <si>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</si>
  <si>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</si>
  <si>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</si>
  <si>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</si>
  <si>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</si>
  <si>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</si>
  <si>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</si>
  <si>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</si>
  <si>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</si>
  <si>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</si>
  <si>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</si>
  <si>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</si>
  <si>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</si>
  <si>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</si>
  <si>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</si>
  <si>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</si>
  <si>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</si>
  <si>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</si>
  <si>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</si>
  <si>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</si>
  <si>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</si>
  <si>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</si>
  <si>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</si>
  <si>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</si>
  <si>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</si>
  <si>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</si>
  <si>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</si>
  <si>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</si>
  <si>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</si>
  <si>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</si>
  <si>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</si>
  <si>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</si>
  <si>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</si>
  <si>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</si>
  <si>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</si>
  <si>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</si>
  <si>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</si>
  <si>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</si>
  <si>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</si>
  <si>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</si>
  <si>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</si>
  <si>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</si>
  <si>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</si>
  <si>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</si>
  <si>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</si>
  <si>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</si>
  <si>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</si>
  <si>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</si>
  <si>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</si>
  <si>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</si>
  <si>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</si>
  <si>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</si>
  <si>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</si>
  <si>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</si>
  <si>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</si>
  <si>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</si>
  <si>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</si>
  <si>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</si>
  <si>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</si>
  <si>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</si>
  <si>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</si>
  <si>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</si>
  <si>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</si>
  <si>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</si>
  <si>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</si>
  <si>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</si>
  <si>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</si>
  <si>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</si>
  <si>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</si>
  <si>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</si>
  <si>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</si>
  <si>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</si>
  <si>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</si>
  <si>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</si>
  <si>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</si>
  <si>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</si>
  <si>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</si>
  <si>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</si>
  <si>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</si>
  <si>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</si>
  <si>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</si>
  <si>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</si>
  <si>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</si>
  <si>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</si>
  <si>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</si>
  <si>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</si>
  <si>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</si>
  <si>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</si>
  <si>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</si>
  <si>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</si>
  <si>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</si>
  <si>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</si>
  <si>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</si>
  <si>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</si>
  <si>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</si>
  <si>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</si>
  <si>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</si>
  <si>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</si>
  <si>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</si>
  <si>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</si>
  <si>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</si>
  <si>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</si>
  <si>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</si>
  <si>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</si>
  <si>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</si>
  <si>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</si>
  <si>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</si>
  <si>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</si>
  <si>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</si>
  <si>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</si>
  <si>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</si>
  <si>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</si>
  <si>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</si>
  <si>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</si>
  <si>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</si>
  <si>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</si>
  <si>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</si>
  <si>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</si>
  <si>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</si>
  <si>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</si>
  <si>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</si>
  <si>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</si>
  <si>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</si>
  <si>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</si>
  <si>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</si>
  <si>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</si>
  <si>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</si>
  <si>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</si>
  <si>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</si>
  <si>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</si>
  <si>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</si>
  <si>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</si>
  <si>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</si>
  <si>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</si>
  <si>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</si>
  <si>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</si>
  <si>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</si>
  <si>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</si>
  <si>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</si>
  <si>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</si>
  <si>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</si>
  <si>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</si>
  <si>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</si>
  <si>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</si>
  <si>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</si>
  <si>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</si>
  <si>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</si>
  <si>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</si>
  <si>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</si>
  <si>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</si>
  <si>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</si>
  <si>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</si>
  <si>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</si>
  <si>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</si>
  <si>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</si>
  <si>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</si>
  <si>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</si>
  <si>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</si>
  <si>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</si>
  <si>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</si>
  <si>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</si>
  <si>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</si>
  <si>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</si>
  <si>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</si>
  <si>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</si>
  <si>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</si>
  <si>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</si>
  <si>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</si>
  <si>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</si>
  <si>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</si>
  <si>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</si>
  <si>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</si>
  <si>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</si>
  <si>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</si>
  <si>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</si>
  <si>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</si>
  <si>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</si>
  <si>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</si>
  <si>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</si>
  <si>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</si>
  <si>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</si>
  <si>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</si>
  <si>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</si>
  <si>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</si>
  <si>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</si>
  <si>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</si>
  <si>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</si>
  <si>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</si>
  <si>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</si>
  <si>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</si>
  <si>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</si>
  <si>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</si>
  <si>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</si>
  <si>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</si>
  <si>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</si>
  <si>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</si>
  <si>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</si>
  <si>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</si>
  <si>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</si>
  <si>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</si>
  <si>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</si>
  <si>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</si>
  <si>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</si>
  <si>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</si>
  <si>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</si>
  <si>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</si>
  <si>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</si>
  <si>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</si>
  <si>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</si>
  <si>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</si>
  <si>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</si>
  <si>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</si>
  <si>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</si>
  <si>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</si>
  <si>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</si>
  <si>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</si>
  <si>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</si>
  <si>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</si>
  <si>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</si>
  <si>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</si>
  <si>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</si>
  <si>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</si>
  <si>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</si>
  <si>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</si>
  <si>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</si>
  <si>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</si>
  <si>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</si>
  <si>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</si>
  <si>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</si>
  <si>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</si>
  <si>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</si>
  <si>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</si>
  <si>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</si>
  <si>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</si>
  <si>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</si>
  <si>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</si>
  <si>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</si>
  <si>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</si>
  <si>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</si>
  <si>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</si>
  <si>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</si>
  <si>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</si>
  <si>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</si>
  <si>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</si>
  <si>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</si>
  <si>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</si>
  <si>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</si>
  <si>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</si>
  <si>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</si>
  <si>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</si>
  <si>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</si>
  <si>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</si>
  <si>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</si>
  <si>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</si>
  <si>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</si>
  <si>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</si>
  <si>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</si>
  <si>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</si>
  <si>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</si>
  <si>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</si>
  <si>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</si>
  <si>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</si>
  <si>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</si>
  <si>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</si>
  <si>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</si>
  <si>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</si>
  <si>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</si>
  <si>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</si>
  <si>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</si>
  <si>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</si>
  <si>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</si>
  <si>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</si>
  <si>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</si>
  <si>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</si>
  <si>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</si>
  <si>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</si>
  <si>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</si>
  <si>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</si>
  <si>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</si>
  <si>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</si>
  <si>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</si>
  <si>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</si>
  <si>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</si>
  <si>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</si>
  <si>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</si>
  <si>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</si>
  <si>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</si>
  <si>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</si>
  <si>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</si>
  <si>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</si>
  <si>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</si>
  <si>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</si>
  <si>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</si>
  <si>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</si>
  <si>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</si>
  <si>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</si>
  <si>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</si>
  <si>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</si>
  <si>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</si>
  <si>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</si>
  <si>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</si>
  <si>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</si>
  <si>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</si>
  <si>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</si>
  <si>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</si>
  <si>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</si>
  <si>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</si>
  <si>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</si>
  <si>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</si>
  <si>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</si>
  <si>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</si>
  <si>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</si>
  <si>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</si>
  <si>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</si>
  <si>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</si>
  <si>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</si>
  <si>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</si>
  <si>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</si>
  <si>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</si>
  <si>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</si>
  <si>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</si>
  <si>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</si>
  <si>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</si>
  <si>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</si>
  <si>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</si>
  <si>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</si>
  <si>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</si>
  <si>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</si>
  <si>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</si>
  <si>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</si>
  <si>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</si>
  <si>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</si>
  <si>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</si>
  <si>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</si>
  <si>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</si>
  <si>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</si>
  <si>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</si>
  <si>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</si>
  <si>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</si>
  <si>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</si>
  <si>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</si>
  <si>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</si>
  <si>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</si>
  <si>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</si>
  <si>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</si>
  <si>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</si>
  <si>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</si>
  <si>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</si>
  <si>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</si>
  <si>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</si>
  <si>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</si>
  <si>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</si>
  <si>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</si>
  <si>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</si>
  <si>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</si>
  <si>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</si>
  <si>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</si>
  <si>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</si>
  <si>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</si>
  <si>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</si>
  <si>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</si>
  <si>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</si>
  <si>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</si>
  <si>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</si>
  <si>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</si>
  <si>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</si>
  <si>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</si>
  <si>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</si>
  <si>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</si>
  <si>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</si>
  <si>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</si>
  <si>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</si>
  <si>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</si>
  <si>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</si>
  <si>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</si>
  <si>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</si>
  <si>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</si>
  <si>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</si>
  <si>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</si>
  <si>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</si>
  <si>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</si>
  <si>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</si>
  <si>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</si>
  <si>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</si>
  <si>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</si>
  <si>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</si>
  <si>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</si>
  <si>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</si>
  <si>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</si>
  <si>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</si>
  <si>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</si>
  <si>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</si>
  <si>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</si>
  <si>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</si>
  <si>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</si>
  <si>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</si>
  <si>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</si>
  <si>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</si>
  <si>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</si>
  <si>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</si>
  <si>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</si>
  <si>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</si>
  <si>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</si>
  <si>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</si>
  <si>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</si>
  <si>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</si>
  <si>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</si>
  <si>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</si>
  <si>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</si>
  <si>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</si>
  <si>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</si>
  <si>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</si>
  <si>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</si>
  <si>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</si>
  <si>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</si>
  <si>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</si>
  <si>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</si>
  <si>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</si>
  <si>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</si>
  <si>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</si>
  <si>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</si>
  <si>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</si>
  <si>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</si>
  <si>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</si>
  <si>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</si>
  <si>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</si>
  <si>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</si>
  <si>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</si>
  <si>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</si>
  <si>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</si>
  <si>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</si>
  <si>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</si>
  <si>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</si>
  <si>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</si>
  <si>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</si>
  <si>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</si>
  <si>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</si>
  <si>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</si>
  <si>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</si>
  <si>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</si>
  <si>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</si>
  <si>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</si>
  <si>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</si>
  <si>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</si>
  <si>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</si>
  <si>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</si>
  <si>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</si>
  <si>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</si>
  <si>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</si>
  <si>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</si>
  <si>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</si>
  <si>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</si>
  <si>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</si>
  <si>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</si>
  <si>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</si>
  <si>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</si>
  <si>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</si>
  <si>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</si>
  <si>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</si>
  <si>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</si>
  <si>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</si>
  <si>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</si>
  <si>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</si>
  <si>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</si>
  <si>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</si>
  <si>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</si>
  <si>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</si>
  <si>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</si>
  <si>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</si>
  <si>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</si>
  <si>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</si>
  <si>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</si>
  <si>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</si>
  <si>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</si>
  <si>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</si>
  <si>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</si>
  <si>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</si>
  <si>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</si>
  <si>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</si>
  <si>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</si>
  <si>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</si>
  <si>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</si>
  <si>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</si>
  <si>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</si>
  <si>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</si>
  <si>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</si>
  <si>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</si>
  <si>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</si>
  <si>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</si>
  <si>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</si>
  <si>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</si>
  <si>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</si>
  <si>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</si>
  <si>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</si>
  <si>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</si>
  <si>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</si>
  <si>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</si>
  <si>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</si>
  <si>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</si>
  <si>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</si>
  <si>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</si>
  <si>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</si>
  <si>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</si>
  <si>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</si>
  <si>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</si>
  <si>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</si>
  <si>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</si>
  <si>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</si>
  <si>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</si>
  <si>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</si>
  <si>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</si>
  <si>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</si>
  <si>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</si>
  <si>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</si>
  <si>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</si>
  <si>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</si>
  <si>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</si>
  <si>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</si>
  <si>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</si>
  <si>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</si>
  <si>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</si>
  <si>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</si>
  <si>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</si>
  <si>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</si>
  <si>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</si>
  <si>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</si>
  <si>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</si>
  <si>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</si>
  <si>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</si>
  <si>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</si>
  <si>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</si>
  <si>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</si>
  <si>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</si>
  <si>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</si>
  <si>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</si>
  <si>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</si>
  <si>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</si>
  <si>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</si>
  <si>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</si>
  <si>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</si>
  <si>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</si>
  <si>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</si>
  <si>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</si>
  <si>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</si>
  <si>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</si>
  <si>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</si>
  <si>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</si>
  <si>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</si>
  <si>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</si>
  <si>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</si>
  <si>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</si>
  <si>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</si>
  <si>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</si>
  <si>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</si>
  <si>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</si>
  <si>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</si>
  <si>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</si>
  <si>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</si>
  <si>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</si>
  <si>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</si>
  <si>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</si>
  <si>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</si>
  <si>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</si>
  <si>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</si>
  <si>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</si>
  <si>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</si>
  <si>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</si>
  <si>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</si>
  <si>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</si>
  <si>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</si>
  <si>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</si>
  <si>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</si>
  <si>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</si>
  <si>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</si>
  <si>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</si>
  <si>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</si>
  <si>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</si>
  <si>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</si>
  <si>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</si>
  <si>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</si>
  <si>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</si>
  <si>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</si>
  <si>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</si>
  <si>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</si>
  <si>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</si>
  <si>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</si>
  <si>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</si>
  <si>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</si>
  <si>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</si>
  <si>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</si>
  <si>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</si>
  <si>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</si>
  <si>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</si>
  <si>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</si>
  <si>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</si>
  <si>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</si>
  <si>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</si>
  <si>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</si>
  <si>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</si>
  <si>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</si>
  <si>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</si>
  <si>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</si>
  <si>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</si>
  <si>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</si>
  <si>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</si>
  <si>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</si>
  <si>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</si>
  <si>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</si>
  <si>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</si>
  <si>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</si>
  <si>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</si>
  <si>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</si>
  <si>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</si>
  <si>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</si>
  <si>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</si>
  <si>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</si>
  <si>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</si>
  <si>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</si>
  <si>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</si>
  <si>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</si>
  <si>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</si>
  <si>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</si>
  <si>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</si>
  <si>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</si>
  <si>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</si>
  <si>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</si>
  <si>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</si>
  <si>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</si>
  <si>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</si>
  <si>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</si>
  <si>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</si>
  <si>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</si>
  <si>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</si>
  <si>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</si>
  <si>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</si>
  <si>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</si>
  <si>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</si>
  <si>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</si>
  <si>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</si>
  <si>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</si>
  <si>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</si>
  <si>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</si>
  <si>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</si>
  <si>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</si>
  <si>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</si>
  <si>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</si>
  <si>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</si>
  <si>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</si>
  <si>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</si>
  <si>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</si>
  <si>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</si>
  <si>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</si>
  <si>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</si>
  <si>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</si>
  <si>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</si>
  <si>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</si>
  <si>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</si>
  <si>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</si>
  <si>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</si>
  <si>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</si>
  <si>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</si>
  <si>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</si>
  <si>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</si>
  <si>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</si>
  <si>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</si>
  <si>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</si>
  <si>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</si>
  <si>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</si>
  <si>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</si>
  <si>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</si>
  <si>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</si>
  <si>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</si>
  <si>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</si>
  <si>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</si>
  <si>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</si>
  <si>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</si>
  <si>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</si>
  <si>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</si>
  <si>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</si>
  <si>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</si>
  <si>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</si>
  <si>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</si>
  <si>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</si>
  <si>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</si>
  <si>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</si>
  <si>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</si>
  <si>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</si>
  <si>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</si>
  <si>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</si>
  <si>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</si>
  <si>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</si>
  <si>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</si>
  <si>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</si>
  <si>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</si>
  <si>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</si>
  <si>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</si>
  <si>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</si>
  <si>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</si>
  <si>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</si>
  <si>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</si>
  <si>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</si>
  <si>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</si>
  <si>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</si>
  <si>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</si>
  <si>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</si>
  <si>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</si>
  <si>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</si>
  <si>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</si>
  <si>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</si>
  <si>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</si>
  <si>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</si>
  <si>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</si>
  <si>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</si>
  <si>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</si>
  <si>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</si>
  <si>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</si>
  <si>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</si>
  <si>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</si>
  <si>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</si>
  <si>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</si>
  <si>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</si>
  <si>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</si>
  <si>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</si>
  <si>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</si>
  <si>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</si>
  <si>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</si>
  <si>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</si>
  <si>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</si>
  <si>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</si>
  <si>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</si>
  <si>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</si>
  <si>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</si>
  <si>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</si>
  <si>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</si>
  <si>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</si>
  <si>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</si>
  <si>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</si>
  <si>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</si>
  <si>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</si>
  <si>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</si>
  <si>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</si>
  <si>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</si>
  <si>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</si>
  <si>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</si>
  <si>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</si>
  <si>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</si>
  <si>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</si>
  <si>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</si>
  <si>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</si>
  <si>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</si>
  <si>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</si>
  <si>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</si>
  <si>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</si>
  <si>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</si>
  <si>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</si>
  <si>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</si>
  <si>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</si>
  <si>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</si>
  <si>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</si>
  <si>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</si>
  <si>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</si>
  <si>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</si>
  <si>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</si>
  <si>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</si>
  <si>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</si>
  <si>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</si>
  <si>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</si>
  <si>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</si>
  <si>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</si>
  <si>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</si>
  <si>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</si>
  <si>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</si>
  <si>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</si>
  <si>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</si>
  <si>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</si>
  <si>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</si>
  <si>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</si>
  <si>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</si>
  <si>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</si>
  <si>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</si>
  <si>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</si>
  <si>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</si>
  <si>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</si>
  <si>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</si>
  <si>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</si>
  <si>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</si>
  <si>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</si>
  <si>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</si>
  <si>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</si>
  <si>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</si>
  <si>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</si>
  <si>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</si>
  <si>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</si>
  <si>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</si>
  <si>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</si>
  <si>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</si>
  <si>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</si>
  <si>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</si>
  <si>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</si>
  <si>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</si>
  <si>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</si>
  <si>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</si>
  <si>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</si>
  <si>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</si>
  <si>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</si>
  <si>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</si>
  <si>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</si>
  <si>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</si>
  <si>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</si>
  <si>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</si>
  <si>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</si>
  <si>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</si>
  <si>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</si>
  <si>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</si>
  <si>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</si>
  <si>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</si>
  <si>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</si>
  <si>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</si>
  <si>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</si>
  <si>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</si>
  <si>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</si>
  <si>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</si>
  <si>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</si>
  <si>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</si>
  <si>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</si>
  <si>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</si>
  <si>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</si>
  <si>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</si>
  <si>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</si>
  <si>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</si>
  <si>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</si>
  <si>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</si>
  <si>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</si>
  <si>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</si>
  <si>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</si>
  <si>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</si>
  <si>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</si>
  <si>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</si>
  <si>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</si>
  <si>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</si>
  <si>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</si>
  <si>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</si>
  <si>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</si>
  <si>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</si>
  <si>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</si>
  <si>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</si>
  <si>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</si>
  <si>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</si>
  <si>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</si>
  <si>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</si>
  <si>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</si>
  <si>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</si>
  <si>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</si>
  <si>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</si>
  <si>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</si>
  <si>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</si>
  <si>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</si>
  <si>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</si>
  <si>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</si>
  <si>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</si>
  <si>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</si>
  <si>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</si>
  <si>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</si>
  <si>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</si>
  <si>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</si>
  <si>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</si>
  <si>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</si>
  <si>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</si>
  <si>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</si>
  <si>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</si>
  <si>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</si>
  <si>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</si>
  <si>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</si>
  <si>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</si>
  <si>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</si>
  <si>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</si>
  <si>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</si>
  <si>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</si>
  <si>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</si>
  <si>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</si>
  <si>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</si>
  <si>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</si>
  <si>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</si>
  <si>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</si>
  <si>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</si>
  <si>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</si>
  <si>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</si>
  <si>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</si>
  <si>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</si>
  <si>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</si>
  <si>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</si>
  <si>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</si>
  <si>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</si>
  <si>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</si>
  <si>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</si>
  <si>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</si>
  <si>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</si>
  <si>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</si>
  <si>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</si>
  <si>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</si>
  <si>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</si>
  <si>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</si>
  <si>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</si>
  <si>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</si>
  <si>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</si>
  <si>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</si>
  <si>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</si>
  <si>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</si>
  <si>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</si>
  <si>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</si>
  <si>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</si>
  <si>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</si>
  <si>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</si>
  <si>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</si>
  <si>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</si>
  <si>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</si>
  <si>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</si>
  <si>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</si>
  <si>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</si>
  <si>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</si>
  <si>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</si>
  <si>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</si>
  <si>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</si>
  <si>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</si>
  <si>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</si>
  <si>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</si>
  <si>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</si>
  <si>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</si>
  <si>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</si>
  <si>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</si>
  <si>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</si>
  <si>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</si>
  <si>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</si>
  <si>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</si>
  <si>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</si>
  <si>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</si>
  <si>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</si>
  <si>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</si>
  <si>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</si>
  <si>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</si>
  <si>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</si>
  <si>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</si>
  <si>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</si>
  <si>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</si>
  <si>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</si>
  <si>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</si>
  <si>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</si>
  <si>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</si>
  <si>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</si>
  <si>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</si>
  <si>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</si>
  <si>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</si>
  <si>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</si>
  <si>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</si>
  <si>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</si>
  <si>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</si>
  <si>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</si>
  <si>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</si>
  <si>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</si>
  <si>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</si>
  <si>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</si>
  <si>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</si>
  <si>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</si>
  <si>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</si>
  <si>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</si>
  <si>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</si>
  <si>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</si>
  <si>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</si>
  <si>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</si>
  <si>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</si>
  <si>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</si>
  <si>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</si>
  <si>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</si>
  <si>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</si>
  <si>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</si>
  <si>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</si>
  <si>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</si>
  <si>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</si>
  <si>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</si>
  <si>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</si>
  <si>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</si>
  <si>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</si>
  <si>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</si>
  <si>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</si>
  <si>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</si>
  <si>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</si>
  <si>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</si>
  <si>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</si>
  <si>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</si>
  <si>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</si>
  <si>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</si>
  <si>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</si>
  <si>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</si>
  <si>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</si>
  <si>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</si>
  <si>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</si>
  <si>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</si>
  <si>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</si>
  <si>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</si>
  <si>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</si>
  <si>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</si>
  <si>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</si>
  <si>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</si>
  <si>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</si>
  <si>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</si>
  <si>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</si>
  <si>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</si>
  <si>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</si>
  <si>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</si>
  <si>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</si>
  <si>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</si>
  <si>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</si>
  <si>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</si>
  <si>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</si>
  <si>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</si>
  <si>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</si>
  <si>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</si>
  <si>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</si>
  <si>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</si>
  <si>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</si>
  <si>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</si>
  <si>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</si>
  <si>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</si>
  <si>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</si>
  <si>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</si>
  <si>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</si>
  <si>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</si>
  <si>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</si>
  <si>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</si>
  <si>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</si>
  <si>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</si>
  <si>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</si>
  <si>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</si>
  <si>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</si>
  <si>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</si>
  <si>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</si>
  <si>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</si>
  <si>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</si>
  <si>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</si>
  <si>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</si>
  <si>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</si>
  <si>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</si>
  <si>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</si>
  <si>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</si>
  <si>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</si>
  <si>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</si>
  <si>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</si>
  <si>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</si>
  <si>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</si>
  <si>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</si>
  <si>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</si>
  <si>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</si>
  <si>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</si>
  <si>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</si>
  <si>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</si>
  <si>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</si>
  <si>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</si>
  <si>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</si>
  <si>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</si>
  <si>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</si>
  <si>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</si>
  <si>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</si>
  <si>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</si>
  <si>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</si>
  <si>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</si>
  <si>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</si>
  <si>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</si>
  <si>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</si>
  <si>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</si>
  <si>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</si>
  <si>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</si>
  <si>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</si>
  <si>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</si>
  <si>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</si>
  <si>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</si>
  <si>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</si>
  <si>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</si>
  <si>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</si>
  <si>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</si>
  <si>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</si>
  <si>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</si>
  <si>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</si>
  <si>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</si>
  <si>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</si>
  <si>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</si>
  <si>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</si>
  <si>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</si>
  <si>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</si>
  <si>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</si>
  <si>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</si>
  <si>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</si>
  <si>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</si>
  <si>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</si>
  <si>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</si>
  <si>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</si>
  <si>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</si>
  <si>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</si>
  <si>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</si>
  <si>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</si>
  <si>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</si>
  <si>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</si>
  <si>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</si>
  <si>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</si>
  <si>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</si>
  <si>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</si>
  <si>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</si>
  <si>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</si>
  <si>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</si>
  <si>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</si>
  <si>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</si>
  <si>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</si>
  <si>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</si>
  <si>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</si>
  <si>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</si>
  <si>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</si>
  <si>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</si>
  <si>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</si>
  <si>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</si>
  <si>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</si>
  <si>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</si>
  <si>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</si>
  <si>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</si>
  <si>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</si>
  <si>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</si>
  <si>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</si>
  <si>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</si>
  <si>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</si>
  <si>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</si>
  <si>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</si>
  <si>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</si>
  <si>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</si>
  <si>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</si>
  <si>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</si>
  <si>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</si>
  <si>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</si>
  <si>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</si>
  <si>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</si>
  <si>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</si>
  <si>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</si>
  <si>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</si>
  <si>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</si>
  <si>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</si>
  <si>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</si>
  <si>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</si>
  <si>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</si>
  <si>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</si>
  <si>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</si>
  <si>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</si>
  <si>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</si>
  <si>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</si>
  <si>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</si>
  <si>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</si>
  <si>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</si>
  <si>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</si>
  <si>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</si>
  <si>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</si>
  <si>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</si>
  <si>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</si>
  <si>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</si>
  <si>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</si>
  <si>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</si>
  <si>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</si>
  <si>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</si>
  <si>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</si>
  <si>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</si>
  <si>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</si>
  <si>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</si>
  <si>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</si>
  <si>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</si>
  <si>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</si>
  <si>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</si>
  <si>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</si>
  <si>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</si>
  <si>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</si>
  <si>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</si>
  <si>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</si>
  <si>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</si>
  <si>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</si>
  <si>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</si>
  <si>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</si>
  <si>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</si>
  <si>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</si>
  <si>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</si>
  <si>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</si>
  <si>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</si>
  <si>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</si>
  <si>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</si>
  <si>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</si>
  <si>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</si>
  <si>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</si>
  <si>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</si>
  <si>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</si>
  <si>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</si>
  <si>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</si>
  <si>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</si>
  <si>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</si>
  <si>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</si>
  <si>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</si>
  <si>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</si>
  <si>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</si>
  <si>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</si>
  <si>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</si>
  <si>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</si>
  <si>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</si>
  <si>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</si>
  <si>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</si>
  <si>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</si>
  <si>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</si>
  <si>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</si>
  <si>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</si>
  <si>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</si>
  <si>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</si>
  <si>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</si>
  <si>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</si>
  <si>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</si>
  <si>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</si>
  <si>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</si>
  <si>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</si>
  <si>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</si>
  <si>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</si>
  <si>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</si>
  <si>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</si>
  <si>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</si>
  <si>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</si>
  <si>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</si>
  <si>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</si>
  <si>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</si>
  <si>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</si>
  <si>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</si>
  <si>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</si>
  <si>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</si>
  <si>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</si>
  <si>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</si>
  <si>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</si>
  <si>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</si>
  <si>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</si>
  <si>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</si>
  <si>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</si>
  <si>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</si>
  <si>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</si>
  <si>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</si>
  <si>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</si>
  <si>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</si>
  <si>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</si>
  <si>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</si>
  <si>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</si>
  <si>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</si>
  <si>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</si>
  <si>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</si>
  <si>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</si>
  <si>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</si>
  <si>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</si>
  <si>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</si>
  <si>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</si>
  <si>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</si>
  <si>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</si>
  <si>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</si>
  <si>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</si>
  <si>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</si>
  <si>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</si>
  <si>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</si>
  <si>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</si>
  <si>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</si>
  <si>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</si>
  <si>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</si>
  <si>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</si>
  <si>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</si>
  <si>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</si>
  <si>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</si>
  <si>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</si>
  <si>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</si>
  <si>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</si>
  <si>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</si>
  <si>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</si>
  <si>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</si>
  <si>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</si>
  <si>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</si>
  <si>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</si>
  <si>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</si>
  <si>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</si>
  <si>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</si>
  <si>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</si>
  <si>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</si>
  <si>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</si>
  <si>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</si>
  <si>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</si>
  <si>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</si>
  <si>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</si>
  <si>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</si>
  <si>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</si>
  <si>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</si>
  <si>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</si>
  <si>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</si>
  <si>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</si>
  <si>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</si>
  <si>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</si>
  <si>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</si>
  <si>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</si>
  <si>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</si>
  <si>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</si>
  <si>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</si>
  <si>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</si>
  <si>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</si>
  <si>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</si>
  <si>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</si>
  <si>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</si>
  <si>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</si>
  <si>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</si>
  <si>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</si>
  <si>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</si>
  <si>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</si>
  <si>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</si>
  <si>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</si>
  <si>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</si>
  <si>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</si>
  <si>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</si>
  <si>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</si>
  <si>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</si>
  <si>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</si>
  <si>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</si>
  <si>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</si>
  <si>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</si>
  <si>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</si>
  <si>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</si>
  <si>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</si>
  <si>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</si>
  <si>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</si>
  <si>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</si>
  <si>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</si>
  <si>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</si>
  <si>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</si>
  <si>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</si>
  <si>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</si>
  <si>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</si>
  <si>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</si>
  <si>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</si>
  <si>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</si>
  <si>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</si>
  <si>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</si>
  <si>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</si>
  <si>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</si>
  <si>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</si>
  <si>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</si>
  <si>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</si>
  <si>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</si>
  <si>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</si>
  <si>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</si>
  <si>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</si>
  <si>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</si>
  <si>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</si>
  <si>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</si>
  <si>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</si>
  <si>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</si>
  <si>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</si>
  <si>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</si>
  <si>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</si>
  <si>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</si>
  <si>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</si>
  <si>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</si>
  <si>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</si>
  <si>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</si>
  <si>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</si>
  <si>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</si>
  <si>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</si>
  <si>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</si>
  <si>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</si>
  <si>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</si>
  <si>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</si>
  <si>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</si>
  <si>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</si>
  <si>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</si>
  <si>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</si>
  <si>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</si>
  <si>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</si>
  <si>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</si>
  <si>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</si>
  <si>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</si>
  <si>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</si>
  <si>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</si>
  <si>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</si>
  <si>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</si>
  <si>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</si>
  <si>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</si>
  <si>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</si>
  <si>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</si>
  <si>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</si>
  <si>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</si>
  <si>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</si>
  <si>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</si>
  <si>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</si>
  <si>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</si>
  <si>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</si>
  <si>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</si>
  <si>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</si>
  <si>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</si>
  <si>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</si>
  <si>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</si>
  <si>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</si>
  <si>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</si>
  <si>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</si>
  <si>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</si>
  <si>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</si>
  <si>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</si>
  <si>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</si>
  <si>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</si>
  <si>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</si>
  <si>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</si>
  <si>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</si>
  <si>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</si>
  <si>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</si>
  <si>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</si>
  <si>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</si>
  <si>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</si>
  <si>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</si>
  <si>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</si>
  <si>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</si>
  <si>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</si>
  <si>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</si>
  <si>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</si>
  <si>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</si>
  <si>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</si>
  <si>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</si>
  <si>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</si>
  <si>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</si>
  <si>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</si>
  <si>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</si>
  <si>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</si>
  <si>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</si>
  <si>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</si>
  <si>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</si>
  <si>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</si>
  <si>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</si>
  <si>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</si>
  <si>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</si>
  <si>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</si>
  <si>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</si>
  <si>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</si>
  <si>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</si>
  <si>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</si>
  <si>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</si>
  <si>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</si>
  <si>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</si>
  <si>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</si>
  <si>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</si>
  <si>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</si>
  <si>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</si>
  <si>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</si>
  <si>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</si>
  <si>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</si>
  <si>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</si>
  <si>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</si>
  <si>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</si>
  <si>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</si>
  <si>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</si>
  <si>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</si>
  <si>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</si>
  <si>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</si>
  <si>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</si>
  <si>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</si>
  <si>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</si>
  <si>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</si>
  <si>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</si>
  <si>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</si>
  <si>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</si>
  <si>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</si>
  <si>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</si>
  <si>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</si>
  <si>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</si>
  <si>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</si>
  <si>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</si>
  <si>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</si>
  <si>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</si>
  <si>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</si>
  <si>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</si>
  <si>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</si>
  <si>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</si>
  <si>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</si>
  <si>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</si>
  <si>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</si>
  <si>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</si>
  <si>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</si>
  <si>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</si>
  <si>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</si>
  <si>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</si>
  <si>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</si>
  <si>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</si>
  <si>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</si>
  <si>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</si>
  <si>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</si>
  <si>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</si>
  <si>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</si>
  <si>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</si>
  <si>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</si>
  <si>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</si>
  <si>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</si>
  <si>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</si>
  <si>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</si>
  <si>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</si>
  <si>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</si>
  <si>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</si>
  <si>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</si>
  <si>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</si>
  <si>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</si>
  <si>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</si>
  <si>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</si>
  <si>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</si>
  <si>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</si>
  <si>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</si>
  <si>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</si>
  <si>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</si>
  <si>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</si>
  <si>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</si>
  <si>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</si>
  <si>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</si>
  <si>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</si>
  <si>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</si>
  <si>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</si>
  <si>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</si>
  <si>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</si>
  <si>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</si>
  <si>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</si>
  <si>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</si>
  <si>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</si>
  <si>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</si>
  <si>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</si>
  <si>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</si>
  <si>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</si>
  <si>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</si>
  <si>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</si>
  <si>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</si>
  <si>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</si>
  <si>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</si>
  <si>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</si>
  <si>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</si>
  <si>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</si>
  <si>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</si>
  <si>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</si>
  <si>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</si>
  <si>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</si>
  <si>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</si>
  <si>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</si>
  <si>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</si>
  <si>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</si>
  <si>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</si>
  <si>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</si>
  <si>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</si>
  <si>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</si>
  <si>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</si>
  <si>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</si>
  <si>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</si>
  <si>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</si>
  <si>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</si>
  <si>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</si>
  <si>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</si>
  <si>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</si>
  <si>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</si>
  <si>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</si>
  <si>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</si>
  <si>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</si>
  <si>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</si>
  <si>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</si>
  <si>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</si>
  <si>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</si>
  <si>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</si>
  <si>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</si>
  <si>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</si>
  <si>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</si>
  <si>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</si>
  <si>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</si>
  <si>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</si>
  <si>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</si>
  <si>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</si>
  <si>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</si>
  <si>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</si>
  <si>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</si>
  <si>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</si>
  <si>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</si>
  <si>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</si>
  <si>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</si>
  <si>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</si>
  <si>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</si>
  <si>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</si>
  <si>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</si>
  <si>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</si>
  <si>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</si>
  <si>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</si>
  <si>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</si>
  <si>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</si>
  <si>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</si>
  <si>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</si>
  <si>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</si>
  <si>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</si>
  <si>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</si>
  <si>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</si>
  <si>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</si>
  <si>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</si>
  <si>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</si>
  <si>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</si>
  <si>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</si>
  <si>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</si>
  <si>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</si>
  <si>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</si>
  <si>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</si>
  <si>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</si>
  <si>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</si>
  <si>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</si>
  <si>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</si>
  <si>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</si>
  <si>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</si>
  <si>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</si>
  <si>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</si>
  <si>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</si>
  <si>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</si>
  <si>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</si>
  <si>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</si>
  <si>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</si>
  <si>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</si>
  <si>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</si>
  <si>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</si>
  <si>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</si>
  <si>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</si>
  <si>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</si>
  <si>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</si>
  <si>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</si>
  <si>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</si>
  <si>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</si>
  <si>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</si>
  <si>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</si>
  <si>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</si>
  <si>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</si>
  <si>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</si>
  <si>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</si>
  <si>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</si>
  <si>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</si>
  <si>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</si>
  <si>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</si>
  <si>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</si>
  <si>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</si>
  <si>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</si>
  <si>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</si>
  <si>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</si>
  <si>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</si>
  <si>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</si>
  <si>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</si>
  <si>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</si>
  <si>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</si>
  <si>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</si>
  <si>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</si>
  <si>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</si>
  <si>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</si>
  <si>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</si>
  <si>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</si>
  <si>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</si>
  <si>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</si>
  <si>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</si>
  <si>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</si>
  <si>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</si>
  <si>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</si>
  <si>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</si>
  <si>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</si>
  <si>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</si>
  <si>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</si>
  <si>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</si>
  <si>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</si>
  <si>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</si>
  <si>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</si>
  <si>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</si>
  <si>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</si>
  <si>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</si>
  <si>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</si>
  <si>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</si>
  <si>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</si>
  <si>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</si>
  <si>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</si>
  <si>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</si>
  <si>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</si>
  <si>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</si>
  <si>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</si>
  <si>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</si>
  <si>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</si>
  <si>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</si>
  <si>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</si>
  <si>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</si>
  <si>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</si>
  <si>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</si>
  <si>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</si>
  <si>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</si>
  <si>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</si>
  <si>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</si>
  <si>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</si>
  <si>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</si>
  <si>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</si>
  <si>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</si>
  <si>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</si>
  <si>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</si>
  <si>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</si>
  <si>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</si>
  <si>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</si>
  <si>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</si>
  <si>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</si>
  <si>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</si>
  <si>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</si>
  <si>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</si>
  <si>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</si>
  <si>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</si>
  <si>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</si>
  <si>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</si>
  <si>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</si>
  <si>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</si>
  <si>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</si>
  <si>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</si>
  <si>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</si>
  <si>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</si>
  <si>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</si>
  <si>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</si>
  <si>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</si>
  <si>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</si>
  <si>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</si>
  <si>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</si>
  <si>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</si>
  <si>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</si>
  <si>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</si>
  <si>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</si>
  <si>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</si>
  <si>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</si>
  <si>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</si>
  <si>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</si>
  <si>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</si>
  <si>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</si>
  <si>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</si>
  <si>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</si>
  <si>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</si>
  <si>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</si>
  <si>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</si>
  <si>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</si>
  <si>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</si>
  <si>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</si>
  <si>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</si>
  <si>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</si>
  <si>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</si>
  <si>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</si>
  <si>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</si>
  <si>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</si>
  <si>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</si>
  <si>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</si>
  <si>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</si>
  <si>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</si>
  <si>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</si>
  <si>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</si>
  <si>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</si>
  <si>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</si>
  <si>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</si>
  <si>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</si>
  <si>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</si>
  <si>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</si>
  <si>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</si>
  <si>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</si>
  <si>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</si>
  <si>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</si>
  <si>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</si>
  <si>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</si>
  <si>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</si>
  <si>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</si>
  <si>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</si>
  <si>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</si>
  <si>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</si>
  <si>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</si>
  <si>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</si>
  <si>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</si>
  <si>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</si>
  <si>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</si>
  <si>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</si>
  <si>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</si>
  <si>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</si>
  <si>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</si>
  <si>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</si>
  <si>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</si>
  <si>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</si>
  <si>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</si>
  <si>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</si>
  <si>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</si>
  <si>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</si>
  <si>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</si>
  <si>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</si>
  <si>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</si>
  <si>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</si>
  <si>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</si>
  <si>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</si>
  <si>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</si>
  <si>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</si>
  <si>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</si>
  <si>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</si>
  <si>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</si>
  <si>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</si>
  <si>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</si>
  <si>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</si>
  <si>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</si>
  <si>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</si>
  <si>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</si>
  <si>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</si>
  <si>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</si>
  <si>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</si>
  <si>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</si>
  <si>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</si>
  <si>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</si>
  <si>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</si>
  <si>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</si>
  <si>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</si>
  <si>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</si>
  <si>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</si>
  <si>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</si>
  <si>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</si>
  <si>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</si>
  <si>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</si>
  <si>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</si>
  <si>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</si>
  <si>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</si>
  <si>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</si>
  <si>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</si>
  <si>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</si>
  <si>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</si>
  <si>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</si>
  <si>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</si>
  <si>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</si>
  <si>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</si>
  <si>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</si>
  <si>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</si>
  <si>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</si>
  <si>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</si>
  <si>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</si>
  <si>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</si>
  <si>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</si>
  <si>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</si>
  <si>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</si>
  <si>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</si>
  <si>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</si>
  <si>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</si>
  <si>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</si>
  <si>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</si>
  <si>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</si>
  <si>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</si>
  <si>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</si>
  <si>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</si>
  <si>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</si>
  <si>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</si>
  <si>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</si>
  <si>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</si>
  <si>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</si>
  <si>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</si>
  <si>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</si>
  <si>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</si>
  <si>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</si>
  <si>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</si>
  <si>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</si>
  <si>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</si>
  <si>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</si>
  <si>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</si>
  <si>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</si>
  <si>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</si>
  <si>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</si>
  <si>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</si>
  <si>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</si>
  <si>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</si>
  <si>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</si>
  <si>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</si>
  <si>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</si>
  <si>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</si>
  <si>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</si>
  <si>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</si>
  <si>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</si>
  <si>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</si>
  <si>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</si>
  <si>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</si>
  <si>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</si>
  <si>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</si>
  <si>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</si>
  <si>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</si>
  <si>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</si>
  <si>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</si>
  <si>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</si>
  <si>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</si>
  <si>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</si>
  <si>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</si>
  <si>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</si>
  <si>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</si>
  <si>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</si>
  <si>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</si>
  <si>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</si>
  <si>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</si>
  <si>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</si>
  <si>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</si>
  <si>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</si>
  <si>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</si>
  <si>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</si>
  <si>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</si>
  <si>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</si>
  <si>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</si>
  <si>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</si>
  <si>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</si>
  <si>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</si>
  <si>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</si>
  <si>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</si>
  <si>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</si>
  <si>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</si>
  <si>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</si>
  <si>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</si>
  <si>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</si>
  <si>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</si>
  <si>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</si>
  <si>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</si>
  <si>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</si>
  <si>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</si>
  <si>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</si>
  <si>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</si>
  <si>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</si>
  <si>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</si>
  <si>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</si>
  <si>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</si>
  <si>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</si>
  <si>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</si>
  <si>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</si>
  <si>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</si>
  <si>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</si>
  <si>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</si>
  <si>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</si>
  <si>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</si>
  <si>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</si>
  <si>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</si>
  <si>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</si>
  <si>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</si>
  <si>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</si>
  <si>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</si>
  <si>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</si>
  <si>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</si>
  <si>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</si>
  <si>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</si>
  <si>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</si>
  <si>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</si>
  <si>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</si>
  <si>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</si>
  <si>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</si>
  <si>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</si>
  <si>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</si>
  <si>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</si>
  <si>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</si>
  <si>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</si>
  <si>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</si>
  <si>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</si>
  <si>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</si>
  <si>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</si>
  <si>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</si>
  <si>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</si>
  <si>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</si>
  <si>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</si>
  <si>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</si>
  <si>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</si>
  <si>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</si>
  <si>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</si>
  <si>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</si>
  <si>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</si>
  <si>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</si>
  <si>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</si>
  <si>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</si>
  <si>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</si>
  <si>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</si>
  <si>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</si>
  <si>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</si>
  <si>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</si>
  <si>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</si>
  <si>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</si>
  <si>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</si>
  <si>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</si>
  <si>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</si>
  <si>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</si>
  <si>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</si>
  <si>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</si>
  <si>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</si>
  <si>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</si>
  <si>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</si>
  <si>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</si>
  <si>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</si>
  <si>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</si>
  <si>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</si>
  <si>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</si>
  <si>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</si>
  <si>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</si>
  <si>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</si>
  <si>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</si>
  <si>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</si>
  <si>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</si>
  <si>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</si>
  <si>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</si>
  <si>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</si>
  <si>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</si>
  <si>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</si>
  <si>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</si>
  <si>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</si>
  <si>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</si>
  <si>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</si>
  <si>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</si>
  <si>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</si>
  <si>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</si>
  <si>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</si>
  <si>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</si>
  <si>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</si>
  <si>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</si>
  <si>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</si>
  <si>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</si>
  <si>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</si>
  <si>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</si>
  <si>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</si>
  <si>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</si>
  <si>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</si>
  <si>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</si>
  <si>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</si>
  <si>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</si>
  <si>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</si>
  <si>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</si>
  <si>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</si>
  <si>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</si>
  <si>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</si>
  <si>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</si>
  <si>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</si>
  <si>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</si>
  <si>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</si>
  <si>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</si>
  <si>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</si>
  <si>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</si>
  <si>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</si>
  <si>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</si>
  <si>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</si>
  <si>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</si>
  <si>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</si>
  <si>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</si>
  <si>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</si>
  <si>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</si>
  <si>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</si>
  <si>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</si>
  <si>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</si>
  <si>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</si>
  <si>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</si>
  <si>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</si>
  <si>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</si>
  <si>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</si>
  <si>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</si>
  <si>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</si>
  <si>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</si>
  <si>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</si>
  <si>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</si>
  <si>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</si>
  <si>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</si>
  <si>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</si>
  <si>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</si>
  <si>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</si>
  <si>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</si>
  <si>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</si>
  <si>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</si>
  <si>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</si>
  <si>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</si>
  <si>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</si>
  <si>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</si>
  <si>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</si>
  <si>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</si>
  <si>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</si>
  <si>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</si>
  <si>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</si>
  <si>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</si>
  <si>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</si>
  <si>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</si>
  <si>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</si>
  <si>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</si>
  <si>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</si>
  <si>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</si>
  <si>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</si>
  <si>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</si>
  <si>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</si>
  <si>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</si>
  <si>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</si>
  <si>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</si>
  <si>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</si>
  <si>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</si>
  <si>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</si>
  <si>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</si>
  <si>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</si>
  <si>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</si>
  <si>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</si>
  <si>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</si>
  <si>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</si>
  <si>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</si>
  <si>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</si>
  <si>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</si>
  <si>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</si>
  <si>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</si>
  <si>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</si>
  <si>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</si>
  <si>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</si>
  <si>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</si>
  <si>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</si>
  <si>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</si>
  <si>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</si>
  <si>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</si>
  <si>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</si>
  <si>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</si>
  <si>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</si>
  <si>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</si>
  <si>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</si>
  <si>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</si>
  <si>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</si>
  <si>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</si>
  <si>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</si>
  <si>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</si>
  <si>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</si>
  <si>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</si>
  <si>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</si>
  <si>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</si>
  <si>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</si>
  <si>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</si>
  <si>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</si>
  <si>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</si>
  <si>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</si>
  <si>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</si>
  <si>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</si>
  <si>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</si>
  <si>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</si>
  <si>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</si>
  <si>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</si>
  <si>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</si>
  <si>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</si>
  <si>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</si>
  <si>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</si>
  <si>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</si>
  <si>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</si>
  <si>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</si>
  <si>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</si>
  <si>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</si>
  <si>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</si>
  <si>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</si>
  <si>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</si>
  <si>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</si>
  <si>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</si>
  <si>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</si>
  <si>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</si>
  <si>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</si>
  <si>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</si>
  <si>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</si>
  <si>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</si>
  <si>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</si>
  <si>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</si>
  <si>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</si>
  <si>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</si>
  <si>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</si>
  <si>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</si>
  <si>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</si>
  <si>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</si>
  <si>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</si>
  <si>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</si>
  <si>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</si>
  <si>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</si>
  <si>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</si>
  <si>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</si>
  <si>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</si>
  <si>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</si>
  <si>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</si>
  <si>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</si>
  <si>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</si>
  <si>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</si>
  <si>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</si>
  <si>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</si>
  <si>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</si>
  <si>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</si>
  <si>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</si>
  <si>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</si>
  <si>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</si>
  <si>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</si>
  <si>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</si>
  <si>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</si>
  <si>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</si>
  <si>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</si>
  <si>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</si>
  <si>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</si>
  <si>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</si>
  <si>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</si>
  <si>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</si>
  <si>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</si>
  <si>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</si>
  <si>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</si>
  <si>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</si>
  <si>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</si>
  <si>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</si>
  <si>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</si>
  <si>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</si>
  <si>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</si>
  <si>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</si>
  <si>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</si>
  <si>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</si>
  <si>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</si>
  <si>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</si>
  <si>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</si>
  <si>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</si>
  <si>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</si>
  <si>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</si>
  <si>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</si>
  <si>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</si>
  <si>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</si>
  <si>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</si>
  <si>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</si>
  <si>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</si>
  <si>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</si>
  <si>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</si>
  <si>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</si>
  <si>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</si>
  <si>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</si>
  <si>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</si>
  <si>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</si>
  <si>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</si>
  <si>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</si>
  <si>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</si>
  <si>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</si>
  <si>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</si>
  <si>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</si>
  <si>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</si>
  <si>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</si>
  <si>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</si>
  <si>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</si>
  <si>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</si>
  <si>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</si>
  <si>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</si>
  <si>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</si>
  <si>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</si>
  <si>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</si>
  <si>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</si>
  <si>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</si>
  <si>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</si>
  <si>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</si>
  <si>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</si>
  <si>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</si>
  <si>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</si>
  <si>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</si>
  <si>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</si>
  <si>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</si>
  <si>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</si>
  <si>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</si>
  <si>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</si>
  <si>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</si>
  <si>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</si>
  <si>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</si>
  <si>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</si>
  <si>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</si>
  <si>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</si>
  <si>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</si>
  <si>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</si>
  <si>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</si>
  <si>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</si>
  <si>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</si>
  <si>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</si>
  <si>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</si>
  <si>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</si>
  <si>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</si>
  <si>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</si>
  <si>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</si>
  <si>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</si>
  <si>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</si>
  <si>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</si>
  <si>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</si>
  <si>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</si>
  <si>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</si>
  <si>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</si>
  <si>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</si>
  <si>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</si>
  <si>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</si>
  <si>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</si>
  <si>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</si>
  <si>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</si>
  <si>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</si>
  <si>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</si>
  <si>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</si>
  <si>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</si>
  <si>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</si>
  <si>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</si>
  <si>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</si>
  <si>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</si>
  <si>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</si>
  <si>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</si>
  <si>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</si>
  <si>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</si>
  <si>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</si>
  <si>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</si>
  <si>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</si>
  <si>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</si>
  <si>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</si>
  <si>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</si>
  <si>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</si>
  <si>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</si>
  <si>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</si>
  <si>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</si>
  <si>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</si>
  <si>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</si>
  <si>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</si>
  <si>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</si>
  <si>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</si>
  <si>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</si>
  <si>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</si>
  <si>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</si>
  <si>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</si>
  <si>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</si>
  <si>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</si>
  <si>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</si>
  <si>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</si>
  <si>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</si>
  <si>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</si>
  <si>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</si>
  <si>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</si>
  <si>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</si>
  <si>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</si>
  <si>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</si>
  <si>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</si>
  <si>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</si>
  <si>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</si>
  <si>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</si>
  <si>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</si>
  <si>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</si>
  <si>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</si>
  <si>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</si>
  <si>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</si>
  <si>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</si>
  <si>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</si>
  <si>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</si>
  <si>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</si>
  <si>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</si>
  <si>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</si>
  <si>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</si>
  <si>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</si>
  <si>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</si>
  <si>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</si>
  <si>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</si>
  <si>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</si>
  <si>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</si>
  <si>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</si>
  <si>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</si>
  <si>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</si>
  <si>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</si>
  <si>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</si>
  <si>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</si>
  <si>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</si>
  <si>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</si>
  <si>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</si>
  <si>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</si>
  <si>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</si>
  <si>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</si>
  <si>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</si>
  <si>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</si>
  <si>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</si>
  <si>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</si>
  <si>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</si>
  <si>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</si>
  <si>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</si>
  <si>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</si>
  <si>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</si>
  <si>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</si>
  <si>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</si>
  <si>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</si>
  <si>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</si>
  <si>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</si>
  <si>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</si>
  <si>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</si>
  <si>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</si>
  <si>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</si>
  <si>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</si>
  <si>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</si>
  <si>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</si>
  <si>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</si>
  <si>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</si>
  <si>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</si>
  <si>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</si>
  <si>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</si>
  <si>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</si>
  <si>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</si>
  <si>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</si>
  <si>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</si>
  <si>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</si>
  <si>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</si>
  <si>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</si>
  <si>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</si>
  <si>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</si>
  <si>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</si>
  <si>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</si>
  <si>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</si>
  <si>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</si>
  <si>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</si>
  <si>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</si>
  <si>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</si>
  <si>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</si>
  <si>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</si>
  <si>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</si>
  <si>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</si>
  <si>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</si>
  <si>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</si>
  <si>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</si>
  <si>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</si>
  <si>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</si>
  <si>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</si>
  <si>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</si>
  <si>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</si>
  <si>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</si>
  <si>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</si>
  <si>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</si>
  <si>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</si>
  <si>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</si>
  <si>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</si>
  <si>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</si>
  <si>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</si>
  <si>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</si>
  <si>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</si>
  <si>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</si>
  <si>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</si>
  <si>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</si>
  <si>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</si>
  <si>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</si>
  <si>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</si>
  <si>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</si>
  <si>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</si>
  <si>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</si>
  <si>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</si>
  <si>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</si>
  <si>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</si>
  <si>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</si>
  <si>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</si>
  <si>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</si>
  <si>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</si>
  <si>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</si>
  <si>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</si>
  <si>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</si>
  <si>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</si>
  <si>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</si>
  <si>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</si>
  <si>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</si>
  <si>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</si>
  <si>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</si>
  <si>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</si>
  <si>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</si>
  <si>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</si>
  <si>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</si>
  <si>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</si>
  <si>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</si>
  <si>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</si>
  <si>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</si>
  <si>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</si>
  <si>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</si>
  <si>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</si>
  <si>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</si>
  <si>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</si>
  <si>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</si>
  <si>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</si>
  <si>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</si>
  <si>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</si>
  <si>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</si>
  <si>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</si>
  <si>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</si>
  <si>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</si>
  <si>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</si>
  <si>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</si>
  <si>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</si>
  <si>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</si>
  <si>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</si>
  <si>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</si>
  <si>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</si>
  <si>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</si>
  <si>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</si>
  <si>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</si>
  <si>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</si>
  <si>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</si>
  <si>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</si>
  <si>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</si>
  <si>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</si>
  <si>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</si>
  <si>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</si>
  <si>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</si>
  <si>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</si>
  <si>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</si>
  <si>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</si>
  <si>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</si>
  <si>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</si>
  <si>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</si>
  <si>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</si>
  <si>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</si>
  <si>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</si>
  <si>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</si>
  <si>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</si>
  <si>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</si>
  <si>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</si>
  <si>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</si>
  <si>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</si>
  <si>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</si>
  <si>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</si>
  <si>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</si>
  <si>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</si>
  <si>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</si>
  <si>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</si>
  <si>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</si>
  <si>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</si>
  <si>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</si>
  <si>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</si>
  <si>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</si>
  <si>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</si>
  <si>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</si>
  <si>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</si>
  <si>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</si>
  <si>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</si>
  <si>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</si>
  <si>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</si>
  <si>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</si>
  <si>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</si>
  <si>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</si>
  <si>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</si>
  <si>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</si>
  <si>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</si>
  <si>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</si>
  <si>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</si>
  <si>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</si>
  <si>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</si>
  <si>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</si>
  <si>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</si>
  <si>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</si>
  <si>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</si>
  <si>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</si>
  <si>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</si>
  <si>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</si>
  <si>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</si>
  <si>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</si>
  <si>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</si>
  <si>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</si>
  <si>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</si>
  <si>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</si>
  <si>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</si>
  <si>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</si>
  <si>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</si>
  <si>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</si>
  <si>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</si>
  <si>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</si>
  <si>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</si>
  <si>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</si>
  <si>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</si>
  <si>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</si>
  <si>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</si>
  <si>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</si>
  <si>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</si>
  <si>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</si>
  <si>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</si>
  <si>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</si>
  <si>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</si>
  <si>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</si>
  <si>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</si>
  <si>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</si>
  <si>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</si>
  <si>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</si>
  <si>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</si>
  <si>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</si>
  <si>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</si>
  <si>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</si>
  <si>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</si>
  <si>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</si>
  <si>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</si>
  <si>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</si>
  <si>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</si>
  <si>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</si>
  <si>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</si>
  <si>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</si>
  <si>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</si>
  <si>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</si>
  <si>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</si>
  <si>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</si>
  <si>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</si>
  <si>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</si>
  <si>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</si>
  <si>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</si>
  <si>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</si>
  <si>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</si>
  <si>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</si>
  <si>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</si>
  <si>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</si>
  <si>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</si>
  <si>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</si>
  <si>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</si>
  <si>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</si>
  <si>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</si>
  <si>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</si>
  <si>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</si>
  <si>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</si>
  <si>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</si>
  <si>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</si>
  <si>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</si>
  <si>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</si>
  <si>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</si>
  <si>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</si>
  <si>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</si>
  <si>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</si>
  <si>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</si>
  <si>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</si>
  <si>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</si>
  <si>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</si>
  <si>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</si>
  <si>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</si>
  <si>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</si>
  <si>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</si>
  <si>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</si>
  <si>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</si>
  <si>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</si>
  <si>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</si>
  <si>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</si>
  <si>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</si>
  <si>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</si>
  <si>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</si>
  <si>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</si>
  <si>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</si>
  <si>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</si>
  <si>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</si>
  <si>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</si>
  <si>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</si>
  <si>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</si>
  <si>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</si>
  <si>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</si>
  <si>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</si>
  <si>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</si>
  <si>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</si>
  <si>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</si>
  <si>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</si>
  <si>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</si>
  <si>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</si>
  <si>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</si>
  <si>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</si>
  <si>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</si>
  <si>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</si>
  <si>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</si>
  <si>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</si>
  <si>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</si>
  <si>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</si>
  <si>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</si>
  <si>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</si>
  <si>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</si>
  <si>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</si>
  <si>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</si>
  <si>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</si>
  <si>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</si>
  <si>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</si>
  <si>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</si>
  <si>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</si>
  <si>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</si>
  <si>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</si>
  <si>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</si>
  <si>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</si>
  <si>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</si>
  <si>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</si>
  <si>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</si>
  <si>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</si>
  <si>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</si>
  <si>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</si>
  <si>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</si>
  <si>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</si>
  <si>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</si>
  <si>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</si>
  <si>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</si>
  <si>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</si>
  <si>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</si>
  <si>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</si>
  <si>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</si>
  <si>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</si>
  <si>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</si>
  <si>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</si>
  <si>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</si>
  <si>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</si>
  <si>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</si>
  <si>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</si>
  <si>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</si>
  <si>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</si>
  <si>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</si>
  <si>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</si>
  <si>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</si>
  <si>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</si>
  <si>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</si>
  <si>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</si>
  <si>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</si>
  <si>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</si>
  <si>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</si>
  <si>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</si>
  <si>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</si>
  <si>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</si>
  <si>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</si>
  <si>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</si>
  <si>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</si>
  <si>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</si>
  <si>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</si>
  <si>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</si>
  <si>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</si>
  <si>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</si>
  <si>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</si>
  <si>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</si>
  <si>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</si>
  <si>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</si>
  <si>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</si>
  <si>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</si>
  <si>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</si>
  <si>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</si>
  <si>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</si>
  <si>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</si>
  <si>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</si>
  <si>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</si>
  <si>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</si>
  <si>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</si>
  <si>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</si>
  <si>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</si>
  <si>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</si>
  <si>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</si>
  <si>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</si>
  <si>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</si>
  <si>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</si>
  <si>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</si>
  <si>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</si>
  <si>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</si>
  <si>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</si>
  <si>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</si>
  <si>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</si>
  <si>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</si>
  <si>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</si>
  <si>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</si>
  <si>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</si>
  <si>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</si>
  <si>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</si>
  <si>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</si>
  <si>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</si>
  <si>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</si>
  <si>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</si>
  <si>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</si>
  <si>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</si>
  <si>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</si>
  <si>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</si>
  <si>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</si>
  <si>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</si>
  <si>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</si>
  <si>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</si>
  <si>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</si>
  <si>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</si>
  <si>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</si>
  <si>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</si>
  <si>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</si>
  <si>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</si>
  <si>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</si>
  <si>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</si>
  <si>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</si>
  <si>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</si>
  <si>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</si>
  <si>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</si>
  <si>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</si>
  <si>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</si>
  <si>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</si>
  <si>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</si>
  <si>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</si>
  <si>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</si>
  <si>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</si>
  <si>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</si>
  <si>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</si>
  <si>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</si>
  <si>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</si>
  <si>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</si>
  <si>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</si>
  <si>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</si>
  <si>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</si>
  <si>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</si>
  <si>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</si>
  <si>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</si>
  <si>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</si>
  <si>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</si>
  <si>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</si>
  <si>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</si>
  <si>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</si>
  <si>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</si>
  <si>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</si>
  <si>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</si>
  <si>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</si>
  <si>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</si>
  <si>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</si>
  <si>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</si>
  <si>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</si>
  <si>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</si>
  <si>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</si>
  <si>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</si>
  <si>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</si>
  <si>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</si>
  <si>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</si>
  <si>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</si>
  <si>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</si>
  <si>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</si>
  <si>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</si>
  <si>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</si>
  <si>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</si>
  <si>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</si>
  <si>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</si>
  <si>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</si>
  <si>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</si>
  <si>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</si>
  <si>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</si>
  <si>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</si>
  <si>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</si>
  <si>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</si>
  <si>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</si>
  <si>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</si>
  <si>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</si>
  <si>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</si>
  <si>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</si>
  <si>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</si>
  <si>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</si>
  <si>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</si>
  <si>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</si>
  <si>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</si>
  <si>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</si>
  <si>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</si>
  <si>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</si>
  <si>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</si>
  <si>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</si>
  <si>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</si>
  <si>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</si>
  <si>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</si>
  <si>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</si>
  <si>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</si>
  <si>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</si>
  <si>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</si>
  <si>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</si>
  <si>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</si>
  <si>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</si>
  <si>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</si>
  <si>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</si>
  <si>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</si>
  <si>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</si>
  <si>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</si>
  <si>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</si>
  <si>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</si>
  <si>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</si>
  <si>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</si>
  <si>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</si>
  <si>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</si>
  <si>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</si>
  <si>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</si>
  <si>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</si>
  <si>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</si>
  <si>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</si>
  <si>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</si>
  <si>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</si>
  <si>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</si>
  <si>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</si>
  <si>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</si>
  <si>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</si>
  <si>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</si>
  <si>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</si>
  <si>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</si>
  <si>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</si>
  <si>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</si>
  <si>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</si>
  <si>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</si>
  <si>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</si>
  <si>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</si>
  <si>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</si>
  <si>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</si>
  <si>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</si>
  <si>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</si>
  <si>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</si>
  <si>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</si>
  <si>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</si>
  <si>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</si>
  <si>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</si>
  <si>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</si>
  <si>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</si>
  <si>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</si>
  <si>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</si>
  <si>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</si>
  <si>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</si>
  <si>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</si>
  <si>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</si>
  <si>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</si>
  <si>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</si>
  <si>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</si>
  <si>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</si>
  <si>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</si>
  <si>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</si>
  <si>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</si>
  <si>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</si>
  <si>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</si>
  <si>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</si>
  <si>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</si>
  <si>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</si>
  <si>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</si>
  <si>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</si>
  <si>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</si>
  <si>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</si>
  <si>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</si>
  <si>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</si>
  <si>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</si>
  <si>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</si>
  <si>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</si>
  <si>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</si>
  <si>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</si>
  <si>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</si>
  <si>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</si>
  <si>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</si>
  <si>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</si>
  <si>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</si>
  <si>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</si>
  <si>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</si>
  <si>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</si>
  <si>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</si>
  <si>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</si>
  <si>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</si>
  <si>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</si>
  <si>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</si>
  <si>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</si>
  <si>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</si>
  <si>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</si>
  <si>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</si>
  <si>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</si>
  <si>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</si>
  <si>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</si>
  <si>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</si>
  <si>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</si>
  <si>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</si>
  <si>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</si>
  <si>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</si>
  <si>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</si>
  <si>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</si>
  <si>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</si>
  <si>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</si>
  <si>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</si>
  <si>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</si>
  <si>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</si>
  <si>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</si>
  <si>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</si>
  <si>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</si>
  <si>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</si>
  <si>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</si>
  <si>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</si>
  <si>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</si>
  <si>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</si>
  <si>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</si>
  <si>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</si>
  <si>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</si>
  <si>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</si>
  <si>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</si>
  <si>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</si>
  <si>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</si>
  <si>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</si>
  <si>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</si>
  <si>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</si>
  <si>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</si>
  <si>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</si>
  <si>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</si>
  <si>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</si>
  <si>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</si>
  <si>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</si>
  <si>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</si>
  <si>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</si>
  <si>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</si>
  <si>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</si>
  <si>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</si>
  <si>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</si>
  <si>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</si>
  <si>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</si>
  <si>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</si>
  <si>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</si>
  <si>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</si>
  <si>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</si>
  <si>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</si>
  <si>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</si>
  <si>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</si>
  <si>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</si>
  <si>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</si>
  <si>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</si>
  <si>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</si>
  <si>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</si>
  <si>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</si>
  <si>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</si>
  <si>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</si>
  <si>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</si>
  <si>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</si>
  <si>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</si>
  <si>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</si>
  <si>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</si>
  <si>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</si>
  <si>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</si>
  <si>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</si>
  <si>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</si>
  <si>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</si>
  <si>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</si>
  <si>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</si>
  <si>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</si>
  <si>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</si>
  <si>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</si>
  <si>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</si>
  <si>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</si>
  <si>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</si>
  <si>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</si>
  <si>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</si>
  <si>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</si>
  <si>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</si>
  <si>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</si>
  <si>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</si>
  <si>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</si>
  <si>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</si>
  <si>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</si>
  <si>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</si>
  <si>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</si>
  <si>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</si>
  <si>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</si>
  <si>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</si>
  <si>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</si>
  <si>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</si>
  <si>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</si>
  <si>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</si>
  <si>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</si>
  <si>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</si>
  <si>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</si>
  <si>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</si>
  <si>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</si>
  <si>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</si>
  <si>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</si>
  <si>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</si>
  <si>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</si>
  <si>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</si>
  <si>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</si>
  <si>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</si>
  <si>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</si>
  <si>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</si>
  <si>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</si>
  <si>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</si>
  <si>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</si>
  <si>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</si>
  <si>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</si>
  <si>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</si>
  <si>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</si>
  <si>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</si>
  <si>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</si>
  <si>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</si>
  <si>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</si>
  <si>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</si>
  <si>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</si>
  <si>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</si>
  <si>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</si>
  <si>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</si>
  <si>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</si>
  <si>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</si>
  <si>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</si>
  <si>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</si>
  <si>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</si>
  <si>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</si>
  <si>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</si>
  <si>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</si>
  <si>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</si>
  <si>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</si>
  <si>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</si>
  <si>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</si>
  <si>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</si>
  <si>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</si>
  <si>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</si>
  <si>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</si>
  <si>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</si>
  <si>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</si>
  <si>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</si>
  <si>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</si>
  <si>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</si>
  <si>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</si>
  <si>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</si>
  <si>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</si>
  <si>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</si>
  <si>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</si>
  <si>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</si>
  <si>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</si>
  <si>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</si>
  <si>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</si>
  <si>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</si>
  <si>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</si>
  <si>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</si>
  <si>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</si>
  <si>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</si>
  <si>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</si>
  <si>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</si>
  <si>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</si>
  <si>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</si>
  <si>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</si>
  <si>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</si>
  <si>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</si>
  <si>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</si>
  <si>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</si>
  <si>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</si>
  <si>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</si>
  <si>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</si>
  <si>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</si>
  <si>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</si>
  <si>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</si>
  <si>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</si>
  <si>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</si>
  <si>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</si>
  <si>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</si>
  <si>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</si>
  <si>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</si>
  <si>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</si>
  <si>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</si>
  <si>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</si>
  <si>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</si>
  <si>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</si>
  <si>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</si>
  <si>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</si>
  <si>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</si>
  <si>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</si>
  <si>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</si>
  <si>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</si>
  <si>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</si>
  <si>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</si>
  <si>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</si>
  <si>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</si>
  <si>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</si>
  <si>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</si>
  <si>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</si>
  <si>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</si>
  <si>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</si>
  <si>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</si>
  <si>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</si>
  <si>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</si>
  <si>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</si>
  <si>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</si>
  <si>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</si>
  <si>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</si>
  <si>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</si>
  <si>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</si>
  <si>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</si>
  <si>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</si>
  <si>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</si>
  <si>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</si>
  <si>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</si>
  <si>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</si>
  <si>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</si>
  <si>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</si>
  <si>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</si>
  <si>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</si>
  <si>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</si>
  <si>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</si>
  <si>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</si>
  <si>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</si>
  <si>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</si>
  <si>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</si>
  <si>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</si>
  <si>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</si>
  <si>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</si>
  <si>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</si>
  <si>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</si>
  <si>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</si>
  <si>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</si>
  <si>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</si>
  <si>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</si>
  <si>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</si>
  <si>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</si>
  <si>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</si>
  <si>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</si>
  <si>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</si>
  <si>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</si>
  <si>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</si>
  <si>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</si>
  <si>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</si>
  <si>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</si>
  <si>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</si>
  <si>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</si>
  <si>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</si>
  <si>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</si>
  <si>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</si>
  <si>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</si>
  <si>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</si>
  <si>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</si>
  <si>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</si>
  <si>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</si>
  <si>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</si>
  <si>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</si>
  <si>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</si>
  <si>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</si>
  <si>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</si>
  <si>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</si>
  <si>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</si>
  <si>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</si>
  <si>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</si>
  <si>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</si>
  <si>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</si>
  <si>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</si>
  <si>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</si>
  <si>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</si>
  <si>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</si>
  <si>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</si>
  <si>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</si>
  <si>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</si>
  <si>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</si>
  <si>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</si>
  <si>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</si>
  <si>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</si>
  <si>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</si>
  <si>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</si>
  <si>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</si>
  <si>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</si>
  <si>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</si>
  <si>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</si>
  <si>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</si>
  <si>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</si>
  <si>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</si>
  <si>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</si>
  <si>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</si>
  <si>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</si>
  <si>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</si>
  <si>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</si>
  <si>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</si>
  <si>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</si>
  <si>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</si>
  <si>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</si>
  <si>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</si>
  <si>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</si>
  <si>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</si>
  <si>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</si>
  <si>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</si>
  <si>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</si>
  <si>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</si>
  <si>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</si>
  <si>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</si>
  <si>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</si>
  <si>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</si>
  <si>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</si>
  <si>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</si>
  <si>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</si>
  <si>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</si>
  <si>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</si>
  <si>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</si>
  <si>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</si>
  <si>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</si>
  <si>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</si>
  <si>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</si>
  <si>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</si>
  <si>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</si>
  <si>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</si>
  <si>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</si>
  <si>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</si>
  <si>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</si>
  <si>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</si>
  <si>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</si>
  <si>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</si>
  <si>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</si>
  <si>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</si>
  <si>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</si>
  <si>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</si>
  <si>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</si>
  <si>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</si>
  <si>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</si>
  <si>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</si>
  <si>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</si>
  <si>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</si>
  <si>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</si>
  <si>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</si>
  <si>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</si>
  <si>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</si>
  <si>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</si>
  <si>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</si>
  <si>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</si>
  <si>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</si>
  <si>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</si>
  <si>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</si>
  <si>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</si>
  <si>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</si>
  <si>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</si>
  <si>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</si>
  <si>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</si>
  <si>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</si>
  <si>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</si>
  <si>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</si>
  <si>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</si>
  <si>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</si>
  <si>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</si>
  <si>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</si>
  <si>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</si>
  <si>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</si>
  <si>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</si>
  <si>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</si>
  <si>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</si>
  <si>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</si>
  <si>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</si>
  <si>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</si>
  <si>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</si>
  <si>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</si>
  <si>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</si>
  <si>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</si>
  <si>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</si>
  <si>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</si>
  <si>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</si>
  <si>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</si>
  <si>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</si>
  <si>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</si>
  <si>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</si>
  <si>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</si>
  <si>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</si>
  <si>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</si>
  <si>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</si>
  <si>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</si>
  <si>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</si>
  <si>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</si>
  <si>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</si>
  <si>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</si>
  <si>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</si>
  <si>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</si>
  <si>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</si>
  <si>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</si>
  <si>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</si>
  <si>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</si>
  <si>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</si>
  <si>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</si>
  <si>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</si>
  <si>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</si>
  <si>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</si>
  <si>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</si>
  <si>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</si>
  <si>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</si>
  <si>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</si>
  <si>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</si>
  <si>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</si>
  <si>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</si>
  <si>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</si>
  <si>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</si>
  <si>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</si>
  <si>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</si>
  <si>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</si>
  <si>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</si>
  <si>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</si>
  <si>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</si>
  <si>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</si>
  <si>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</si>
  <si>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</si>
  <si>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</si>
  <si>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</si>
  <si>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</si>
  <si>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</si>
  <si>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</si>
  <si>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</si>
  <si>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</si>
  <si>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</si>
  <si>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</si>
  <si>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</si>
  <si>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</si>
  <si>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</si>
  <si>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</si>
  <si>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</si>
  <si>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</si>
  <si>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</si>
  <si>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</si>
  <si>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</si>
  <si>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</si>
  <si>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</si>
  <si>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</si>
  <si>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</si>
  <si>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</si>
  <si>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</si>
  <si>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</si>
  <si>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</si>
  <si>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</si>
  <si>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</si>
  <si>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</si>
  <si>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</si>
  <si>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</si>
  <si>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</si>
  <si>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</si>
  <si>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</si>
  <si>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</si>
  <si>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</si>
  <si>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</si>
  <si>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</si>
  <si>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</si>
  <si>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</si>
  <si>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</si>
  <si>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</si>
  <si>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</si>
  <si>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</si>
  <si>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</si>
  <si>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</si>
  <si>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</si>
  <si>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</si>
  <si>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</si>
  <si>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</si>
  <si>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</si>
  <si>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</si>
  <si>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</si>
  <si>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</si>
  <si>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</si>
  <si>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</si>
  <si>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</si>
  <si>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</si>
  <si>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</si>
  <si>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</si>
  <si>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</si>
  <si>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</si>
  <si>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</si>
  <si>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</si>
  <si>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</si>
  <si>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</si>
  <si>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</si>
  <si>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</si>
  <si>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</si>
  <si>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</si>
  <si>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</si>
  <si>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</si>
  <si>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</si>
  <si>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</si>
  <si>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</si>
  <si>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</si>
  <si>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</si>
  <si>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</si>
  <si>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</si>
  <si>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</si>
  <si>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</si>
  <si>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</si>
  <si>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</si>
  <si>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</si>
  <si>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</si>
  <si>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</si>
  <si>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</si>
  <si>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</si>
  <si>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</si>
  <si>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</si>
  <si>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</si>
  <si>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</si>
  <si>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</si>
  <si>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</si>
  <si>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</si>
  <si>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</si>
  <si>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</si>
  <si>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</si>
  <si>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</si>
  <si>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</si>
  <si>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</si>
  <si>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</si>
  <si>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</si>
  <si>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</si>
  <si>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</si>
  <si>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</si>
  <si>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</si>
  <si>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</si>
  <si>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</si>
  <si>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</si>
  <si>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</si>
  <si>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</si>
  <si>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</si>
  <si>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</si>
  <si>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</si>
  <si>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</si>
  <si>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</si>
  <si>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</si>
  <si>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</si>
  <si>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</si>
  <si>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</si>
  <si>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</si>
  <si>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</si>
  <si>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</si>
  <si>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</si>
  <si>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</si>
  <si>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</si>
  <si>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</si>
  <si>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</si>
  <si>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</si>
  <si>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</si>
  <si>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</si>
  <si>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</si>
  <si>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</si>
  <si>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</si>
  <si>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</si>
  <si>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</si>
  <si>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</si>
  <si>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</si>
  <si>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</si>
  <si>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</si>
  <si>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</si>
  <si>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</si>
  <si>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</si>
  <si>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</si>
  <si>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</si>
  <si>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</si>
  <si>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</si>
  <si>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</si>
  <si>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</si>
  <si>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</si>
  <si>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</si>
  <si>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</si>
  <si>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</si>
  <si>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</si>
  <si>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</si>
  <si>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</si>
  <si>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</si>
  <si>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</si>
  <si>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</si>
  <si>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</si>
  <si>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</si>
  <si>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</si>
  <si>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</si>
  <si>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</si>
  <si>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</si>
  <si>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</si>
  <si>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</si>
  <si>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</si>
  <si>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</si>
  <si>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</si>
  <si>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</si>
  <si>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</si>
  <si>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</si>
  <si>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</si>
  <si>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</si>
  <si>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</si>
  <si>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</si>
  <si>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</si>
  <si>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</si>
  <si>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</si>
  <si>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</si>
  <si>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</si>
  <si>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</si>
  <si>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</si>
  <si>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</si>
  <si>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</si>
  <si>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</si>
  <si>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</si>
  <si>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</si>
  <si>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</si>
  <si>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</si>
  <si>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</si>
  <si>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</si>
  <si>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</si>
  <si>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</si>
  <si>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</si>
  <si>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</si>
  <si>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</si>
  <si>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</si>
  <si>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</si>
  <si>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</si>
  <si>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</si>
  <si>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</si>
  <si>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</si>
  <si>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</si>
  <si>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</si>
  <si>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</si>
  <si>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</si>
  <si>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</si>
  <si>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</si>
  <si>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</si>
  <si>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</si>
  <si>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</si>
  <si>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</si>
  <si>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</si>
  <si>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</si>
  <si>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</si>
  <si>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</si>
  <si>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</si>
  <si>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</si>
  <si>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</si>
  <si>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</si>
  <si>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</si>
  <si>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</si>
  <si>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</si>
  <si>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</si>
  <si>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</si>
  <si>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</si>
  <si>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</si>
  <si>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</si>
  <si>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</si>
  <si>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</si>
  <si>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</si>
  <si>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</si>
  <si>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</si>
  <si>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</si>
  <si>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</si>
  <si>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</si>
  <si>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</si>
  <si>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</si>
  <si>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</si>
  <si>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</si>
  <si>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</si>
  <si>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</si>
  <si>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</si>
  <si>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</si>
  <si>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</si>
  <si>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</si>
  <si>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</si>
  <si>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</si>
  <si>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</si>
  <si>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</si>
  <si>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</si>
  <si>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</si>
  <si>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</si>
  <si>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</si>
  <si>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</si>
  <si>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</si>
  <si>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</si>
  <si>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</si>
  <si>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</si>
  <si>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</si>
  <si>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</si>
  <si>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</si>
  <si>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</si>
  <si>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</si>
  <si>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</si>
  <si>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</si>
  <si>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</si>
  <si>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</si>
  <si>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</si>
  <si>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</si>
  <si>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</si>
  <si>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</si>
  <si>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</si>
  <si>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</si>
  <si>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</si>
  <si>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</si>
  <si>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</si>
  <si>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</si>
  <si>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</si>
  <si>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</si>
  <si>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</si>
  <si>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</si>
  <si>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</si>
  <si>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</si>
  <si>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</si>
  <si>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</si>
  <si>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</si>
  <si>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</si>
  <si>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</si>
  <si>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</si>
  <si>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</si>
  <si>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</si>
  <si>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</si>
  <si>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</si>
  <si>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</si>
  <si>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</si>
  <si>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</si>
  <si>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</si>
  <si>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</si>
  <si>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</si>
  <si>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</si>
  <si>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</si>
  <si>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</si>
  <si>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</si>
  <si>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</si>
  <si>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</si>
  <si>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</si>
  <si>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</si>
  <si>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</si>
  <si>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</si>
  <si>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</si>
  <si>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</si>
  <si>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</si>
  <si>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</si>
  <si>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</si>
  <si>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</si>
  <si>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</si>
  <si>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</si>
  <si>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</si>
  <si>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</si>
  <si>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</si>
  <si>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</si>
  <si>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</si>
  <si>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</si>
  <si>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</si>
  <si>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</si>
  <si>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</si>
  <si>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</si>
  <si>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</si>
  <si>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</si>
  <si>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</si>
  <si>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</si>
  <si>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</si>
  <si>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</si>
  <si>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</si>
  <si>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</si>
  <si>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</si>
  <si>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</si>
  <si>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</si>
  <si>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</si>
  <si>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</si>
  <si>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</si>
  <si>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</si>
  <si>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</si>
  <si>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</si>
  <si>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</si>
  <si>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</si>
  <si>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</si>
  <si>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</si>
  <si>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</si>
  <si>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</si>
  <si>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</si>
  <si>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</si>
  <si>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</si>
  <si>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</si>
  <si>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</si>
  <si>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</si>
  <si>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</si>
  <si>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</si>
  <si>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</si>
  <si>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</si>
  <si>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</si>
  <si>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</si>
  <si>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</si>
  <si>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</si>
  <si>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</si>
  <si>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</si>
  <si>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</si>
  <si>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</si>
  <si>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</si>
  <si>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</si>
  <si>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</si>
  <si>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</si>
  <si>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</si>
  <si>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</si>
  <si>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</si>
  <si>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</si>
  <si>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</si>
  <si>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</si>
  <si>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</si>
  <si>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</si>
  <si>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</si>
  <si>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</si>
  <si>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</si>
  <si>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</si>
  <si>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</si>
  <si>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</si>
  <si>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</si>
  <si>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</si>
  <si>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</si>
  <si>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</si>
  <si>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</si>
  <si>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</si>
  <si>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</si>
  <si>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</si>
  <si>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</si>
  <si>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</si>
  <si>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</si>
  <si>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</si>
  <si>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</si>
  <si>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</si>
  <si>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</si>
  <si>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</si>
  <si>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</si>
  <si>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</si>
  <si>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</si>
  <si>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</si>
  <si>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</si>
  <si>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</si>
  <si>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</si>
  <si>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</si>
  <si>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</si>
  <si>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</si>
  <si>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</si>
  <si>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</si>
  <si>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</si>
  <si>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</si>
  <si>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</si>
  <si>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</si>
  <si>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</si>
  <si>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</si>
  <si>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</si>
  <si>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</si>
  <si>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</si>
  <si>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</si>
  <si>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</si>
  <si>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</si>
  <si>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</si>
  <si>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</si>
  <si>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</si>
  <si>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</si>
  <si>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</si>
  <si>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</si>
  <si>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</si>
  <si>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</si>
  <si>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</si>
  <si>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</si>
  <si>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</si>
  <si>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</si>
  <si>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</si>
  <si>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</si>
  <si>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</si>
  <si>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</si>
  <si>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</si>
  <si>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</si>
  <si>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</si>
  <si>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</si>
  <si>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</si>
  <si>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</si>
  <si>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</si>
  <si>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</si>
  <si>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</si>
  <si>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</si>
  <si>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</si>
  <si>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</si>
  <si>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</si>
  <si>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</si>
  <si>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</si>
  <si>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</si>
  <si>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</si>
  <si>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</si>
  <si>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</si>
  <si>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</si>
  <si>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</si>
  <si>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</si>
  <si>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</si>
  <si>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</si>
  <si>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</si>
  <si>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</si>
  <si>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</si>
  <si>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</si>
  <si>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</si>
  <si>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</si>
  <si>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</si>
  <si>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</si>
  <si>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</si>
  <si>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</si>
  <si>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</si>
  <si>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</si>
  <si>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</si>
  <si>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</si>
  <si>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</si>
  <si>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</si>
  <si>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</si>
  <si>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</si>
  <si>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</si>
  <si>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</si>
  <si>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</si>
  <si>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</si>
  <si>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</si>
  <si>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</si>
  <si>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</si>
  <si>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</si>
  <si>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</si>
  <si>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</si>
  <si>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</si>
  <si>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</si>
  <si>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</si>
  <si>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</si>
  <si>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</si>
  <si>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</si>
  <si>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</si>
  <si>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</si>
  <si>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</si>
  <si>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</si>
  <si>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</si>
  <si>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</si>
  <si>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</si>
  <si>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</si>
  <si>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</si>
  <si>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</si>
  <si>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</si>
  <si>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</si>
  <si>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</si>
  <si>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</si>
  <si>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</si>
  <si>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</si>
  <si>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</si>
  <si>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</si>
  <si>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</si>
  <si>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</si>
  <si>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</si>
  <si>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</si>
  <si>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</si>
  <si>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</si>
  <si>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</si>
  <si>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</si>
  <si>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</si>
  <si>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</si>
  <si>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</si>
  <si>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</si>
  <si>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</si>
  <si>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</si>
  <si>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</si>
  <si>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</si>
  <si>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</si>
  <si>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</si>
  <si>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</si>
  <si>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</si>
  <si>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</si>
  <si>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</si>
  <si>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</si>
  <si>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</si>
  <si>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</si>
  <si>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</si>
  <si>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</si>
  <si>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</si>
  <si>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</si>
  <si>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</si>
  <si>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</si>
  <si>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</si>
  <si>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</si>
  <si>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</si>
  <si>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</si>
  <si>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</si>
  <si>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</si>
  <si>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</si>
  <si>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</si>
  <si>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</si>
  <si>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</si>
  <si>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</si>
  <si>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</si>
  <si>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</si>
  <si>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</si>
  <si>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</si>
  <si>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</si>
  <si>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</si>
  <si>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</si>
  <si>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</si>
  <si>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</si>
  <si>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</si>
  <si>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</si>
  <si>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</si>
  <si>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</si>
  <si>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</si>
  <si>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</si>
  <si>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</si>
  <si>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</si>
  <si>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</si>
  <si>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</si>
  <si>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</si>
  <si>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</si>
  <si>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</si>
  <si>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</si>
  <si>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</si>
  <si>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</si>
  <si>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</si>
  <si>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</si>
  <si>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</si>
  <si>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</si>
  <si>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</si>
  <si>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</si>
  <si>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</si>
  <si>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</si>
  <si>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</si>
  <si>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</si>
  <si>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</si>
  <si>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</si>
  <si>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</si>
  <si>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</si>
  <si>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</si>
  <si>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</si>
  <si>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</si>
  <si>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</si>
  <si>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</si>
  <si>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</si>
  <si>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</si>
  <si>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</si>
  <si>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</si>
  <si>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</si>
  <si>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</si>
  <si>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</si>
  <si>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</si>
  <si>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</si>
  <si>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</si>
  <si>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</si>
  <si>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</si>
  <si>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</si>
  <si>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</si>
  <si>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</si>
  <si>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</si>
  <si>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</si>
  <si>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</si>
  <si>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</si>
  <si>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</si>
  <si>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</si>
  <si>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</si>
  <si>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</si>
  <si>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</si>
  <si>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</si>
  <si>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</si>
  <si>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</si>
  <si>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</si>
  <si>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</si>
  <si>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</si>
  <si>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</si>
  <si>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</si>
  <si>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</si>
  <si>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</si>
  <si>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</si>
  <si>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</si>
  <si>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</si>
  <si>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</si>
  <si>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</si>
  <si>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</si>
  <si>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</si>
  <si>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</si>
  <si>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</si>
  <si>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</si>
  <si>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</si>
  <si>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</si>
  <si>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</si>
  <si>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</si>
  <si>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</si>
  <si>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</si>
  <si>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</si>
  <si>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</si>
  <si>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</si>
  <si>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</si>
  <si>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</si>
  <si>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</si>
  <si>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</si>
  <si>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</si>
  <si>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</si>
  <si>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</si>
  <si>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</si>
  <si>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</si>
  <si>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</si>
  <si>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</si>
  <si>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</si>
  <si>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</si>
  <si>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</si>
  <si>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</si>
  <si>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</si>
  <si>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</si>
  <si>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</si>
  <si>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</si>
  <si>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</si>
  <si>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</si>
  <si>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</si>
  <si>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</si>
  <si>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</si>
  <si>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</si>
  <si>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</si>
  <si>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</si>
  <si>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</si>
  <si>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</si>
  <si>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</si>
  <si>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</si>
  <si>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</si>
  <si>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</si>
  <si>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</si>
  <si>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</si>
  <si>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</si>
  <si>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</si>
  <si>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</si>
  <si>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</si>
  <si>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</si>
  <si>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</si>
  <si>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</si>
  <si>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</si>
  <si>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</si>
  <si>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</si>
  <si>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</si>
  <si>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</si>
  <si>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</si>
  <si>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</si>
  <si>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</si>
  <si>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</si>
  <si>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</si>
  <si>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</si>
  <si>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</si>
  <si>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</si>
  <si>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</si>
  <si>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</si>
  <si>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</si>
  <si>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</si>
  <si>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</si>
  <si>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</si>
  <si>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</si>
  <si>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</si>
  <si>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</si>
  <si>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</si>
  <si>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</si>
  <si>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</si>
  <si>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</si>
  <si>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</si>
  <si>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</si>
  <si>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</si>
  <si>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</si>
  <si>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</si>
  <si>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</si>
  <si>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</si>
  <si>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</si>
  <si>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</si>
  <si>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</si>
  <si>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</si>
  <si>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</si>
  <si>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</si>
  <si>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</si>
  <si>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</si>
  <si>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</si>
  <si>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</si>
  <si>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</si>
  <si>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</si>
  <si>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</si>
  <si>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</si>
  <si>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</si>
  <si>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</si>
  <si>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</si>
  <si>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</si>
  <si>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</si>
  <si>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</si>
  <si>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</si>
  <si>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</si>
  <si>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</si>
  <si>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</si>
  <si>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</si>
  <si>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</si>
  <si>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</si>
  <si>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</si>
  <si>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</si>
  <si>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</si>
  <si>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</si>
  <si>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</si>
  <si>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</si>
  <si>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</si>
  <si>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</si>
  <si>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</si>
  <si>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</si>
  <si>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</si>
  <si>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</si>
  <si>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</si>
  <si>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</si>
  <si>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</si>
  <si>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</si>
  <si>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</si>
  <si>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</si>
  <si>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</si>
  <si>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</si>
  <si>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</si>
  <si>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</si>
  <si>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</si>
  <si>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</si>
  <si>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</si>
  <si>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</si>
  <si>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</si>
  <si>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</si>
  <si>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</si>
  <si>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</si>
  <si>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</si>
  <si>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</si>
  <si>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</si>
  <si>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</si>
  <si>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</si>
  <si>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</si>
  <si>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</si>
  <si>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</si>
  <si>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</si>
  <si>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</si>
  <si>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</si>
  <si>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</si>
  <si>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</si>
  <si>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</si>
  <si>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</si>
  <si>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</si>
  <si>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</si>
  <si>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</si>
  <si>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</si>
  <si>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</si>
  <si>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</si>
  <si>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</si>
  <si>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</si>
  <si>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</si>
  <si>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</si>
  <si>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</si>
  <si>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</si>
  <si>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</si>
  <si>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</si>
  <si>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</si>
  <si>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</si>
  <si>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</si>
  <si>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</si>
  <si>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</si>
  <si>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</si>
  <si>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</si>
  <si>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</si>
  <si>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</si>
  <si>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</si>
  <si>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</si>
  <si>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</si>
  <si>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</si>
  <si>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</si>
  <si>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</si>
  <si>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</si>
  <si>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</si>
  <si>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</si>
  <si>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</si>
  <si>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</si>
  <si>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</si>
  <si>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</si>
  <si>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</si>
  <si>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</si>
  <si>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</si>
  <si>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</si>
  <si>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</si>
  <si>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</si>
  <si>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</si>
  <si>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</si>
  <si>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</si>
  <si>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</si>
  <si>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</si>
  <si>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</si>
  <si>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</si>
  <si>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</si>
  <si>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</si>
  <si>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</si>
  <si>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</si>
  <si>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</si>
  <si>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</si>
  <si>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</si>
  <si>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</si>
  <si>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</si>
  <si>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</si>
  <si>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</si>
  <si>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</si>
  <si>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</si>
  <si>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</si>
  <si>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</si>
  <si>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</si>
  <si>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</si>
  <si>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</si>
  <si>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</si>
  <si>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</si>
  <si>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</si>
  <si>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</si>
  <si>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</si>
  <si>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</si>
  <si>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</si>
  <si>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</si>
  <si>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</si>
  <si>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</si>
  <si>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</si>
  <si>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</si>
  <si>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</si>
  <si>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</si>
  <si>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</si>
  <si>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</si>
  <si>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</si>
  <si>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</si>
  <si>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</si>
  <si>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</si>
  <si>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</si>
  <si>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</si>
  <si>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</si>
  <si>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</si>
  <si>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</si>
  <si>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</si>
  <si>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</si>
  <si>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</si>
  <si>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</si>
  <si>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</si>
  <si>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</si>
  <si>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</si>
  <si>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</si>
  <si>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</si>
  <si>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</si>
  <si>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</si>
  <si>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</si>
  <si>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</si>
  <si>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</si>
  <si>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</si>
  <si>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</si>
  <si>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</si>
  <si>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</si>
  <si>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</si>
  <si>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</si>
  <si>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</si>
  <si>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</si>
  <si>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</si>
  <si>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</si>
  <si>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</si>
  <si>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</si>
  <si>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</si>
  <si>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</si>
  <si>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</si>
  <si>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</si>
  <si>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</si>
  <si>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</si>
  <si>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</si>
  <si>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</si>
  <si>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</si>
  <si>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</si>
  <si>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</si>
  <si>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</si>
  <si>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</si>
  <si>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</si>
  <si>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</si>
  <si>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</si>
  <si>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</si>
  <si>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</si>
  <si>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</si>
  <si>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</si>
  <si>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</si>
  <si>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</si>
  <si>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</si>
  <si>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</si>
  <si>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</si>
  <si>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</si>
  <si>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</si>
  <si>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</si>
  <si>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</si>
  <si>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</si>
  <si>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</si>
  <si>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</si>
  <si>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</si>
  <si>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</si>
  <si>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</si>
  <si>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</si>
  <si>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</si>
  <si>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</si>
  <si>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</si>
  <si>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</si>
  <si>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</si>
  <si>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</si>
  <si>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</si>
  <si>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</si>
  <si>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</si>
  <si>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</si>
  <si>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</si>
  <si>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</si>
  <si>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</si>
  <si>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</si>
  <si>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</si>
  <si>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</si>
  <si>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</si>
  <si>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</si>
  <si>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</si>
  <si>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</si>
  <si>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</si>
  <si>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</si>
  <si>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</si>
  <si>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</si>
  <si>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</si>
  <si>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</si>
  <si>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</si>
  <si>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</si>
  <si>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</si>
  <si>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</si>
  <si>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</si>
  <si>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</si>
  <si>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</si>
  <si>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</si>
  <si>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</si>
  <si>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</si>
  <si>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</si>
  <si>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</si>
  <si>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</si>
  <si>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</si>
  <si>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</si>
  <si>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</si>
  <si>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</si>
  <si>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</si>
  <si>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</si>
  <si>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</si>
  <si>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</si>
  <si>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</si>
  <si>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</si>
  <si>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</si>
  <si>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</si>
  <si>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</si>
  <si>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</si>
  <si>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</si>
  <si>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</si>
  <si>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</si>
  <si>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</si>
  <si>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</si>
  <si>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</si>
  <si>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</si>
  <si>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</si>
  <si>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</si>
  <si>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</si>
  <si>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</si>
  <si>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</si>
  <si>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</si>
  <si>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</si>
  <si>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</si>
  <si>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</si>
  <si>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</si>
  <si>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</si>
  <si>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</si>
  <si>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</si>
  <si>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</si>
  <si>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</si>
  <si>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</si>
  <si>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</si>
  <si>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</si>
  <si>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</si>
  <si>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</si>
  <si>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</si>
  <si>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</si>
  <si>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</si>
  <si>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</si>
  <si>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</si>
  <si>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</si>
  <si>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</si>
  <si>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</si>
  <si>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</si>
  <si>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</si>
  <si>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</si>
  <si>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</si>
  <si>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</si>
  <si>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</si>
  <si>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</si>
  <si>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</si>
  <si>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</si>
  <si>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</si>
  <si>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</si>
  <si>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</si>
  <si>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</si>
  <si>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</si>
  <si>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</si>
  <si>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</si>
  <si>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</si>
  <si>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</si>
  <si>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</si>
  <si>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</si>
  <si>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</si>
  <si>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</si>
  <si>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</si>
  <si>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</si>
  <si>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</si>
  <si>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</si>
  <si>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</si>
  <si>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</si>
  <si>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</si>
  <si>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</si>
  <si>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</si>
  <si>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</si>
  <si>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</si>
  <si>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</si>
  <si>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</si>
  <si>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</si>
  <si>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</si>
  <si>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</si>
  <si>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</si>
  <si>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</si>
  <si>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</si>
  <si>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</si>
  <si>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</si>
  <si>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</si>
  <si>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</si>
  <si>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</si>
  <si>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</si>
  <si>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</si>
  <si>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</si>
  <si>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</si>
  <si>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</si>
  <si>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</si>
  <si>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</si>
  <si>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</si>
  <si>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</si>
  <si>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</si>
  <si>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</si>
  <si>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</si>
  <si>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</si>
  <si>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</si>
  <si>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</si>
  <si>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</si>
  <si>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</si>
  <si>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</si>
  <si>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</si>
  <si>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</si>
  <si>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</si>
  <si>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</si>
  <si>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</si>
  <si>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</si>
  <si>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</si>
  <si>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</si>
  <si>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</si>
  <si>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</si>
  <si>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</si>
  <si>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</si>
  <si>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</si>
  <si>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</si>
  <si>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</si>
  <si>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</si>
  <si>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</si>
  <si>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</si>
  <si>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</si>
  <si>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</si>
  <si>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</si>
  <si>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</si>
  <si>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</si>
  <si>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</si>
  <si>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</si>
  <si>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</si>
  <si>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</si>
  <si>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</si>
  <si>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</si>
  <si>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</si>
  <si>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</si>
  <si>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</si>
  <si>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</si>
  <si>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</si>
  <si>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</si>
  <si>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</si>
  <si>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</si>
  <si>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</si>
  <si>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</si>
  <si>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</si>
  <si>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</si>
  <si>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</si>
  <si>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</si>
  <si>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</si>
  <si>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</si>
  <si>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</si>
  <si>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</si>
  <si>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</si>
  <si>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</si>
  <si>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</si>
  <si>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</si>
  <si>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</si>
  <si>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</si>
  <si>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</si>
  <si>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</si>
  <si>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</si>
  <si>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</si>
  <si>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</si>
  <si>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</si>
  <si>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</si>
  <si>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</si>
  <si>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</si>
  <si>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</si>
  <si>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</si>
  <si>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</si>
  <si>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</si>
  <si>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</si>
  <si>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</si>
  <si>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</si>
  <si>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</si>
  <si>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</si>
  <si>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</si>
  <si>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</si>
  <si>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</si>
  <si>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</si>
  <si>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</si>
  <si>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</si>
  <si>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</si>
  <si>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</si>
  <si>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</si>
  <si>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</si>
  <si>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</si>
  <si>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</si>
  <si>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</si>
  <si>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</si>
  <si>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</si>
  <si>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</si>
  <si>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</si>
  <si>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</si>
  <si>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</si>
  <si>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</si>
  <si>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</si>
  <si>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</si>
  <si>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</si>
  <si>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</si>
  <si>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</si>
  <si>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</si>
  <si>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</si>
  <si>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</si>
  <si>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</si>
  <si>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</si>
  <si>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</si>
  <si>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</si>
  <si>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</si>
  <si>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</si>
  <si>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</si>
  <si>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</si>
  <si>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</si>
  <si>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</si>
  <si>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</si>
  <si>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</si>
  <si>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</si>
  <si>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</si>
  <si>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PCM-20251121-00001112</t>
  </si>
  <si>
    <t xml:space="preserve">access night issue USF area </t>
  </si>
  <si>
    <t>PCM-20251121-00001138</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</si>
  <si>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</si>
  <si>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</si>
  <si>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</si>
  <si>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</si>
  <si>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</si>
  <si>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</si>
  <si>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</si>
  <si>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</si>
  <si>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</si>
  <si>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</si>
  <si>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</si>
  <si>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</si>
  <si>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</si>
  <si>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</si>
  <si>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</si>
  <si>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PCM-20251121-00000955</t>
  </si>
  <si>
    <t>team TS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</si>
</sst>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320.00487638889172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45982.953302314818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45982.953302314818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45982.953302314818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45982.953302314818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45982.953302314818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45982.953302314818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45982.953302314818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45982.953302314818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45982.953302314818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45982.953302314818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45982.953302314818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45982.953302314818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45982.953302314818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45982.953302314818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45982.953302314818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45982.953302314818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45982.953302314818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45982.953302314818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45982.953302314818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45982.953302314818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45982.953302314818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45982.953302314818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45982.953302314818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45982.953302314818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45982.953302314818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45982.953302314818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45982.953302314818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45982.953302314818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45982.953302314818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45982.953302314818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45982.953302314818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45982.953302314818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45982.953302314818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45982.953302314818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45982.953302314818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45982.953302314818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45982.953302314818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45982.953302314818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45982.953302314818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45982.953302314818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45982.953302314818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45982.953302314818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45982.953302314818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45982.953302314818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45982.953302314818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45982.953302314818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45982.953302314818</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45982.953302314818</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B3336BCD-335F-4EC3-83CC-1A530EDF9DC7}"/>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tabSelected="1" workbookViewId="0">
      <pane ySplit="1" topLeftCell="A2"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157.95346435185638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45982.953302314818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45982.953302314818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R2</v>
      </c>
      <c r="C6" s="18"/>
      <c r="D6" s="19" t="s">
        <v>24353</v>
      </c>
      <c r="E6" s="102"/>
      <c r="F6" s="103"/>
      <c r="G6" s="104">
        <f ca="1">IFERROR(NOW()-F6,"-")</f>
        <v>45982.953302314818</v>
      </c>
      <c r="H6" s="103"/>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45982.953302314818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45982.953302314818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45982.953302314818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45982.953302314818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45982.953302314818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45982.953302314818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45982.953302314818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45982.953302314818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45982.953302314818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45982.953302314818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45982.953302314818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45982.953302314818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45982.953302314818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45982.953302314818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45982.953302314818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45982.953302314818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45982.953302314818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45982.953302314818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45982.953302314818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45982.953302314818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45982.953302314818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45982.953302314818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45982.953302314818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45982.953302314818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45982.953302314818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45982.953302314818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45982.953302314818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45982.953302314818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45982.953302314818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45982.953302314818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45982.953302314818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45982.953302314818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45982.953302314818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45982.953302314818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45982.953302314818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45982.953302314818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45982.953302314818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45982.953302314818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45982.953302314818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45982.953302314818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45982.953302314818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45982.953302314818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45982.953302314818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45982.953302314818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45982.953302314818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45982.953302314818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45982.953302314818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45982.953302314818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45982.953302314818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45982.953302314818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45982.953302314818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45982.953302314818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45982.953302314818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45982.953302314818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45982.953302314818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45982.953302314818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45982.953302314818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45982.953302314818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45982.953302314818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45982.953302314818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45982.953302314818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45982.953302314818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45982.953302314818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45982.953302314818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45982.953302314818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45982.953302314818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45982.953302314818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45982.953302314818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45982.953302314818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45982.953302314818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45982.953302314818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45982.953302314818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45982.953302314818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45982.953302314818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45982.953302314818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45982.953302314818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45982.953302314818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45982.953302314818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45982.953302314818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45982.953302314818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45982.953302314818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45982.953302314818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45982.953302314818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45982.953302314818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45982.953302314818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45982.953302314818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45982.953302314818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45982.953302314818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45982.953302314818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45982.953302314818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45982.953302314818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45982.953302314818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45982.953302314818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45982.953302314818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45982.953302314818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45982.953302314818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45982.953302314818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45982.953302314818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45982.953302314818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45982.953302314818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45982.953302314818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45982.953302314818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45982.953302314818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45982.953302314818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45982.953302314818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45982.953302314818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45982.953302314818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45982.953302314818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45982.953302314818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45982.953302314818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45982.953302314818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45982.953302314818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45982.953302314818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45982.953302314818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45982.953302314818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45982.953302314818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45982.953302314818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45982.953302314818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45982.953302314818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45982.953302314818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45982.953302314818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45982.953302314818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45982.953302314818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45982.953302314818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45982.953302314818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45982.953302314818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45982.953302314818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45982.953302314818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45982.953302314818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45982.953302314818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45982.953302314818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45982.953302314818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45982.953302314818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45982.953302314818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45982.953302314818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45982.953302314818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45982.953302314818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45982.953302314818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45982.953302314818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45982.953302314818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45982.953302314818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45982.953302314818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45982.953302314818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45982.953302314818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45982.953302314818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45982.953302314818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45982.953302314818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45982.953302314818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45982.953302314818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45982.953302314818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45982.953302314818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45982.953302314818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45982.953302314818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45982.953302314818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45982.953302314818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45982.953302314818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45982.953302314818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45982.953302314818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45982.953302314818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45982.953302314818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45982.953302314818</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45982.953302314818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45982.953302314818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45982.953302314818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45982.953302314818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45982.953302314818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45982.953302314818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45982.953302314818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45982.953302314818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45982.953302314818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45982.953302314818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45982.953302314818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45982.953302314818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45982.953302314818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45982.953302314818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45982.953302314818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45982.953302314818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45982.953302314818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45982.953302314818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45982.953302314818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45982.953302314818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45982.953302314818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45982.953302314818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45982.953302314818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45982.953302314818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45982.953302314818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45982.953302314818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45982.953302314818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45982.953302314818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45982.953302314818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45982.953302314818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45982.953302314818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45982.953302314818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45982.953302314818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45982.953302314818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45982.953302314818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45982.953302314818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45982.953302314818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45982.953302314818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45982.953302314818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45982.953302314818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45982.953302314818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45982.953302314818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45982.953302314818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45982.953302314818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45982.953302314818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45982.953302314818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45982.953302314818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45982.953302314818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45982.953302314818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45982.953302314818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45982.953302314818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45982.953302314818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45982.953302314818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45982.953302314818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45982.953302314818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45982.953302314818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45982.953302314818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45982.953302314818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45982.953302314818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45982.953302314818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45982.953302314818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45982.953302314818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45982.953302314818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45982.953302314818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45982.953302314818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45982.953302314818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45982.953302314818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45982.953302314818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45982.953302314818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45982.953302314818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45982.953302314818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45982.953302314818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45982.953302314818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45982.953302314818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45982.953302314818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45982.953302314818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45982.953302314818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45982.953302314818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45982.953302314818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45982.953302314818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45982.953302314818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45982.953302314818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45982.953302314818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45982.953302314818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45982.953302314818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45982.953302314818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45982.953302314818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45982.953302314818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45982.953302314818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45982.953302314818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45982.953302314818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45982.953302314818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45982.953302314818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45982.953302314818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45982.953302314818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45982.953302314818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45982.953302314818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45982.953302314818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45982.953302314818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45982.953302314818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45982.953302314818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45982.953302314818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45982.953302314818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45982.953302314818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45982.953302314818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45982.953302314818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45982.953302314818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45982.953302314818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45982.953302314818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45982.953302314818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45982.953302314818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45982.953302314818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45982.953302314818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45982.953302314818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45982.953302314818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45982.953302314818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45982.953302314818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45982.953302314818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45982.953302314818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45982.953302314818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45982.953302314818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45982.953302314818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45982.953302314818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45982.953302314818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45982.953302314818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45982.953302314818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45982.953302314818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45982.953302314818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45982.953302314818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45982.953302314818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45982.953302314818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45982.953302314818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45982.953302314818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45982.953302314818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45982.953302314818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45982.953302314818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45982.953302314818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45982.953302314818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45982.953302314818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45982.953302314818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45982.953302314818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45982.953302314818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45982.953302314818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45982.953302314818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45982.953302314818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45982.953302314818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45982.953302314818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45982.953302314818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45982.953302314818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45982.953302314818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45982.953302314818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45982.953302314818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45982.953302314818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45982.953302314818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45982.953302314818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45982.953302314818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45982.953302314818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45982.953302314818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45982.953302314818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45982.953302314818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45982.953302314818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45982.953302314818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45982.953302314818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45982.953302314818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45982.953302314818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45982.953302314818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45982.953302314818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45982.953302314818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45982.953302314818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45982.953302314818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45982.953302314818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45982.953302314818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45982.953302314818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45982.953302314818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45982.953302314818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45982.953302314818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45982.953302314818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45982.953302314818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45982.953302314818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45982.953302314818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45982.953302314818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45982.953302314818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45982.953302314818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45982.953302314818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45982.953302314818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45982.953302314818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45982.953302314818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45982.953302314818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45982.953302314818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45982.953302314818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45982.953302314818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45982.953302314818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45982.953302314818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45982.953302314818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45982.953302314818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45982.953302314818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45982.953302314818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45982.953302314818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45982.953302314818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45982.953302314818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45982.953302314818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45982.953302314818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45982.953302314818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45982.953302314818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45982.953302314818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45982.953302314818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45982.953302314818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45982.953302314818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45982.953302314818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45982.953302314818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45982.953302314818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45982.953302314818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45982.953302314818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45982.953302314818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45982.953302314818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45982.953302314818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45982.953302314818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45982.953302314818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45982.953302314818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45982.953302314818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45982.953302314818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45982.953302314818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45982.953302314818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45982.953302314818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45982.953302314818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45982.953302314818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45982.953302314818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45982.953302314818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45982.953302314818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45982.953302314818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45982.953302314818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45982.953302314818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45982.953302314818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45982.953302314818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45982.953302314818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45982.953302314818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45982.953302314818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45982.953302314818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45982.953302314818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45982.953302314818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45982.953302314818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45982.953302314818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45982.953302314818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45982.953302314818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45982.953302314818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45982.953302314818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45982.953302314818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45982.953302314818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45982.953302314818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45982.953302314818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45982.953302314818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45982.953302314818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45982.953302314818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45982.953302314818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45982.953302314818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45982.953302314818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45982.953302314818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45982.953302314818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45982.953302314818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45982.953302314818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45982.953302314818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45982.953302314818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45982.953302314818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45982.953302314818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45982.953302314818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45982.953302314818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45982.953302314818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45982.953302314818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45982.953302314818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45982.953302314818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45982.953302314818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45982.953302314818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45982.953302314818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45982.953302314818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45982.953302314818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45982.953302314818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45982.953302314818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45982.953302314818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45982.953302314818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45982.953302314818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45982.953302314818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45982.953302314818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45982.953302314818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45982.953302314818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45982.953302314818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45982.953302314818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45982.953302314818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45982.953302314818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45982.953302314818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45982.953302314818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45982.953302314818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45982.953302314818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45982.953302314818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45982.953302314818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45982.953302314818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45982.953302314818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45982.953302314818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45982.953302314818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45982.953302314818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45982.953302314818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45982.953302314818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45982.953302314818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45982.953302314818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45982.953302314818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45982.953302314818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45982.953302314818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45982.953302314818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45982.953302314818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45982.953302314818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45982.953302314818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45982.953302314818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45982.953302314818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45982.953302314818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45982.953302314818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45982.953302314818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45982.953302314818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45982.953302314818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45982.953302314818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45982.953302314818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45982.953302314818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45982.953302314818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45982.953302314818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45982.953302314818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45982.953302314818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45982.953302314818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45982.953302314818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45982.953302314818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45982.953302314818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45982.953302314818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45982.953302314818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45982.953302314818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45982.953302314818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45982.953302314818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45982.953302314818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45982.953302314818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45982.953302314818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45982.953302314818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45982.953302314818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45982.953302314818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45982.953302314818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45982.953302314818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45982.953302314818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45982.953302314818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45982.953302314818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45982.953302314818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45982.953302314818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45982.953302314818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45982.953302314818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45982.953302314818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45982.953302314818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45982.953302314818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45982.953302314818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45982.953302314818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45982.953302314818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45982.953302314818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45982.953302314818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45982.953302314818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45982.953302314818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45982.953302314818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45982.953302314818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45982.953302314818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45982.953302314818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45982.953302314818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45982.953302314818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45982.953302314818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45982.953302314818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45982.953302314818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45982.953302314818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45982.953302314818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45982.953302314818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45982.953302314818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45982.953302314818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45982.953302314818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45982.953302314818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45982.953302314818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45982.953302314818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45982.953302314818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45982.953302314818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45982.953302314818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45982.953302314818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45982.953302314818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45982.953302314818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45982.953302314818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45982.953302314818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45982.953302314818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45982.953302314818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45982.953302314818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45982.953302314818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45982.953302314818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45982.953302314818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45982.953302314818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45982.953302314818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45982.953302314818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45982.953302314818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45982.953302314818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45982.953302314818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45982.953302314818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45982.953302314818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45982.953302314818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45982.953302314818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45982.953302314818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45982.953302314818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45982.953302314818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45982.953302314818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45982.953302314818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45982.953302314818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45982.953302314818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45982.953302314818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45982.953302314818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45982.953302314818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45982.953302314818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45982.953302314818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45982.953302314818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45982.953302314818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45982.953302314818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45982.953302314818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45982.953302314818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45982.953302314818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45982.953302314818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45982.953302314818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45982.953302314818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45982.953302314818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45982.953302314818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45982.953302314818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45982.953302314818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45982.953302314818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45982.953302314818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45982.953302314818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45982.953302314818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45982.953302314818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45982.953302314818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45982.953302314818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45982.953302314818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45982.953302314818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45982.953302314818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45982.953302314818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45982.953302314818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45982.953302314818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45982.953302314818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45982.953302314818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45982.953302314818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45982.953302314818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45982.953302314818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45982.953302314818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45982.953302314818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45982.953302314818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45982.953302314818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45982.953302314818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45982.953302314818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45982.953302314818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45982.953302314818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45982.953302314818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45982.953302314818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45982.953302314818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45982.953302314818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45982.953302314818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45982.953302314818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45982.953302314818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45982.953302314818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45982.953302314818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45982.953302314818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45982.953302314818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45982.953302314818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45982.953302314818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45982.953302314818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45982.953302314818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45982.953302314818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45982.953302314818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45982.953302314818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45982.953302314818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45982.953302314818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45982.953302314818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45982.953302314818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45982.953302314818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45982.953302314818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45982.953302314818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45982.953302314818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45982.953302314818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45982.953302314818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45982.953302314818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45982.953302314818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45982.953302314818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45982.953302314818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45982.953302314818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45982.953302314818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45982.953302314818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45982.953302314818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45982.953302314818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45982.953302314818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45982.953302314818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45982.953302314818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45982.953302314818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45982.953302314818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45982.953302314818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45982.953302314818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45982.953302314818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45982.953302314818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45982.953302314818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45982.953302314818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45982.953302314818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45982.953302314818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45982.953302314818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45982.953302314818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45982.953302314818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45982.953302314818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45982.953302314818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45982.953302314818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45982.953302314818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45982.953302314818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45982.953302314818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45982.953302314818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45982.953302314818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45982.953302314818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45982.953302314818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45982.953302314818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45982.953302314818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45982.953302314818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45982.953302314818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45982.953302314818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45982.953302314818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45982.953302314818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45982.953302314818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45982.953302314818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45982.953302314818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45982.953302314818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45982.953302314818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45982.953302314818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45982.953302314818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45982.953302314818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45982.953302314818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45982.953302314818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45982.953302314818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45982.953302314818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45982.953302314818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45982.953302314818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45982.953302314818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45982.953302314818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45982.953302314818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45982.953302314818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45982.953302314818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45982.953302314818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45982.953302314818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45982.953302314818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45982.953302314818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45982.953302314818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45982.953302314818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45982.953302314818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45982.953302314818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45982.953302314818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45982.953302314818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45982.953302314818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45982.953302314818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45982.953302314818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45982.953302314818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45982.953302314818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45982.953302314818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45982.953302314818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45982.953302314818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45982.953302314818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45982.953302314818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45982.953302314818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45982.953302314818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45982.953302314818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45982.953302314818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45982.953302314818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45982.953302314818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45982.953302314818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45982.953302314818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45982.953302314818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45982.953302314818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45982.953302314818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45982.953302314818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45982.953302314818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45982.953302314818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45982.953302314818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45982.953302314818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45982.953302314818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45982.953302314818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45982.953302314818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45982.953302314818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45982.953302314818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45982.953302314818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45982.953302314818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45982.953302314818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45982.953302314818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45982.953302314818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45982.953302314818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45982.953302314818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45982.953302314818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45982.953302314818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45982.953302314818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45982.953302314818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45982.953302314818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45982.953302314818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45982.953302314818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45982.953302314818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45982.953302314818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45982.953302314818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45982.953302314818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45982.953302314818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45982.953302314818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45982.953302314818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45982.953302314818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45982.953302314818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45982.953302314818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45982.953302314818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45982.953302314818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45982.953302314818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45982.953302314818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45982.953302314818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45982.953302314818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45982.953302314818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45982.953302314818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45982.953302314818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45982.953302314818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45982.953302314818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45982.953302314818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45982.953302314818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45982.953302314818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45982.953302314818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45982.953302314818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45982.953302314818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45982.953302314818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45982.953302314818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45982.953302314818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45982.953302314818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45982.953302314818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45982.953302314818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45982.953302314818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45982.953302314818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45982.953302314818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45982.953302314818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45982.953302314818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45982.953302314818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45982.953302314818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45982.953302314818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45982.953302314818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45982.953302314818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45982.953302314818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45982.953302314818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45982.953302314818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45982.953302314818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45982.953302314818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45982.953302314818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45982.953302314818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45982.953302314818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45982.953302314818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45982.953302314818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45982.953302314818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45982.953302314818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45982.953302314818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45982.953302314818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45982.953302314818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45982.953302314818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45982.953302314818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45982.953302314818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45982.953302314818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45982.953302314818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45982.953302314818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45982.953302314818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45982.953302314818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45982.953302314818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45982.953302314818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45982.953302314818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45982.953302314818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45982.953302314818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45982.953302314818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45982.953302314818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45982.953302314818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45982.953302314818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45982.953302314818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45982.953302314818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45982.953302314818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45982.953302314818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45982.953302314818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45982.953302314818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45982.953302314818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45982.953302314818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45982.953302314818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45982.953302314818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45982.953302314818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45982.953302314818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45982.953302314818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45982.953302314818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45982.953302314818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45982.953302314818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45982.953302314818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45982.953302314818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45982.953302314818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45982.953302314818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45982.953302314818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45982.953302314818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45982.953302314818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45982.953302314818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45982.953302314818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45982.953302314818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45982.953302314818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45982.953302314818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45982.953302314818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45982.953302314818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45982.953302314818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45982.953302314818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45982.953302314818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45982.953302314818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45982.953302314818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45982.953302314818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45982.953302314818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45982.953302314818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45982.953302314818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45982.953302314818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45982.953302314818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45982.953302314818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45982.953302314818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45982.953302314818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45982.953302314818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45982.953302314818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45982.953302314818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45982.953302314818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45982.953302314818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45982.953302314818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45982.953302314818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45982.953302314818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45982.953302314818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45982.953302314818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45982.953302314818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45982.953302314818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45982.953302314818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45982.953302314818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45982.953302314818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45982.953302314818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45982.953302314818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45982.953302314818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45982.953302314818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45982.953302314818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45982.953302314818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45982.953302314818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45982.953302314818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45982.953302314818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45982.953302314818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45982.953302314818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45982.953302314818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45982.953302314818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45982.953302314818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45982.953302314818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45982.953302314818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45982.953302314818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45982.953302314818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45982.953302314818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45982.953302314818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45982.953302314818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45982.953302314818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45982.953302314818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45982.953302314818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45982.953302314818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45982.953302314818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45982.953302314818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45982.953302314818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45982.953302314818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45982.953302314818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45982.953302314818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45982.953302314818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45982.953302314818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45982.953302314818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45982.953302314818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45982.953302314818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45982.953302314818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45982.953302314818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45982.953302546295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45982.953302546295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45982.953302546295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45982.953302546295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45982.953302546295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45982.953302546295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45982.953302546295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45982.953302546295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45982.953302546295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45982.953302546295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45982.953302546295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45982.953302546295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45982.953302546295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45982.953302546295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45982.953302546295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45982.953302546295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45982.953302546295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45982.953302546295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45982.953302546295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45982.953302546295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45982.953302546295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45982.953302546295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45982.953302546295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45982.953302546295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45982.953302546295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45982.953302546295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45982.953302546295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45982.953302546295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45982.953302546295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45982.953302546295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45982.953302546295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45982.953302546295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45982.953302546295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45982.953302546295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45982.953302546295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45982.953302546295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45982.953302546295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45982.953302546295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45982.953302546295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45982.953302546295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45982.953302546295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45982.953302546295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45982.953302546295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45982.953302546295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45982.953302546295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45982.953302546295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45982.953302546295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45982.953302546295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45982.953302546295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45982.953302546295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45982.953302546295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45982.953302546295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45982.953302546295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45982.953302546295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45982.953302546295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45982.953302546295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45982.953302546295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45982.953302546295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45982.953302546295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45982.953302546295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45982.953302546295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45982.953302546295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45982.953302546295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45982.953302546295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45982.953302546295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45982.953302546295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45982.953302546295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45982.953302546295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45982.953302546295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45982.953302546295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45982.953302546295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45982.953302546295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45982.953302546295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45982.953302546295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45982.953302546295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45982.953302546295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45982.953302546295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45982.953302546295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45982.953302546295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45982.953302546295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45982.953302546295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45982.953302546295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45982.953302546295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45982.953302546295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45982.953302546295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45982.953302546295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45982.953302546295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45982.953302546295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45982.953302546295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45982.953302546295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45982.953302546295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45982.953302546295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45982.953302546295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45982.953302546295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45982.953302546295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45982.953302546295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45982.953302546295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45982.953302546295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45982.953302546295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45982.953302546295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45982.953302546295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45982.953302546295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45982.953302546295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45982.953302546295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45982.953302546295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45982.953302546295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45982.953302546295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45982.953302546295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45982.953302546295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45982.953302546295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45982.953302546295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45982.953302546295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45982.953302546295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45982.953302546295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45982.953302546295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45982.953302546295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45982.953302546295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45982.953302546295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45982.953302546295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45982.953302546295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45982.953302546295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45982.953302546295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45982.953302546295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45982.953302546295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45982.953302546295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45982.953302546295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45982.953302546295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45982.953302546295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45982.953302546295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45982.953302546295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45982.953302546295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45982.953302546295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45982.953302546295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45982.953302546295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45982.953302546295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45982.953302546295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45982.953302546295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45982.953302546295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45982.953302546295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45982.953302546295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45982.953302546295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45982.953302546295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45982.953302546295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45982.953302546295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45982.953302546295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45982.953302546295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45982.953302546295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45982.953302546295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45982.953302546295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45982.953302546295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45982.953302546295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45982.953302546295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45982.953302546295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45982.953302546295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45982.953302546295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45982.953302546295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45982.953302546295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45982.953302546295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45982.953302546295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45982.953302546295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45982.953302546295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45982.953302546295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45982.953302546295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45982.953302546295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45982.953302546295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45982.953302546295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45982.953302546295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45982.953302546295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45982.953302546295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45982.953302546295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45982.953302546295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45982.953302546295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45982.953302546295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45982.953302546295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45982.953302546295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45982.953302546295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45982.953302546295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45982.953302546295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45982.953302546295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45982.953302546295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45982.953302546295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45982.953302546295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45982.953302546295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45982.953302546295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45982.953302546295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45982.953302546295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45982.953302546295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45982.953302546295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45982.953302546295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45982.953302546295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45982.953302546295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45982.953302546295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45982.953302546295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45982.953302546295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45982.953302546295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45982.953302546295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45982.953302546295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45982.953302546295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45982.953302546295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45982.953302546295</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workbookViewId="0">
      <selection activeCell="E12" sqref="E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279.47258472222165</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36595</v>
      </c>
      <c r="E3" s="94" t="s">
        <v>39021</v>
      </c>
      <c r="F3" s="95">
        <v>45982.890092592592</v>
      </c>
      <c r="G3" s="96">
        <f t="shared" ref="G3:G22" ca="1" si="0">IFERROR(NOW()-F3,"")</f>
        <v>6.3209722226019949E-2</v>
      </c>
      <c r="H3" s="95">
        <v>45982.884456018517</v>
      </c>
      <c r="I3" s="113" t="str">
        <f>IFERROR(VLOOKUP(D3,DB!A:F,6,0),"")</f>
        <v>SCECO</v>
      </c>
      <c r="J3" s="113" t="str">
        <f>IFERROR(VLOOKUP(D3,DB!A:G,7,0),"")</f>
        <v>Vandalized</v>
      </c>
      <c r="K3" s="97" t="s">
        <v>39109</v>
      </c>
      <c r="L3" s="91" t="str">
        <f>IFERROR(VLOOKUP(D3,DB!A:I,9,0),"")</f>
        <v>Latis</v>
      </c>
    </row>
    <row r="4" spans="1:16" ht="15" customHeight="1">
      <c r="A4" s="113" t="s">
        <v>39110</v>
      </c>
      <c r="B4" s="113" t="str">
        <f>IFERROR(VLOOKUP(D4,DB!A:K,11,0),"")</f>
        <v>R4</v>
      </c>
      <c r="C4" s="93">
        <v>1</v>
      </c>
      <c r="D4" s="91" t="s">
        <v>36632</v>
      </c>
      <c r="E4" s="94" t="s">
        <v>39021</v>
      </c>
      <c r="F4" s="95">
        <v>45982.911678240744</v>
      </c>
      <c r="G4" s="96">
        <f t="shared" ca="1" si="0"/>
        <v>4.1624074074206874E-2</v>
      </c>
      <c r="H4" s="95">
        <v>45982.905949074076</v>
      </c>
      <c r="I4" s="113" t="str">
        <f>IFERROR(VLOOKUP(D4,DB!A:F,6,0),"")</f>
        <v>Generator-SG</v>
      </c>
      <c r="J4" s="113" t="str">
        <f>IFERROR(VLOOKUP(D4,DB!A:G,7,0),"")</f>
        <v>Dead</v>
      </c>
      <c r="K4" s="97" t="s">
        <v>39111</v>
      </c>
      <c r="L4" s="91" t="str">
        <f>IFERROR(VLOOKUP(D4,DB!A:I,9,0),"")</f>
        <v>Latis</v>
      </c>
    </row>
    <row r="5" spans="1:16" ht="15" customHeight="1">
      <c r="A5" s="113"/>
      <c r="B5" s="113" t="str">
        <f>IFERROR(VLOOKUP(D5,DB!A:K,11,0),"")</f>
        <v/>
      </c>
      <c r="C5" s="93"/>
      <c r="D5" s="91"/>
      <c r="E5" s="94"/>
      <c r="F5" s="95"/>
      <c r="G5" s="96">
        <f t="shared" ca="1" si="0"/>
        <v>45982.953302314818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45982.953302314818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45982.953302314818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45982.953302314818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45982.953302314818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45982.953302314818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45982.953302314818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45982.953302314818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45982.953302314818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45982.953302314818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45982.953302314818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45982.953302314818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45982.953302314818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45982.953302314818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45982.953302314818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45982.953302314818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45982.953302314818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45982.953302314818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45982.953302314818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45982.953302314818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45982.953302314818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45982.953302314818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45982.953302314818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45982.953302314818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45982.953302314818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45982.953302314818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45982.953302314818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45982.953302314818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45982.953302314818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45982.953302314818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45982.953302314818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45982.953302314818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45982.953302314818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45982.953302314818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45982.953302314818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45982.953302314818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45982.953302314818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45982.953302314818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45982.953302314818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45982.953302314818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45982.953302314818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45982.953302314818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45982.953302314818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45982.953302314818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45982.953302314818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45982.953302314818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45982.953302314818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45982.953302314818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45982.953302314818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45982.953302314818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45982.953302314818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45982.953302314818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45982.953302314818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45982.953302314818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45982.953302314818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45982.953302314818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45982.953302314818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45982.953302314818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45982.953302314818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45982.953302314818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45982.953302314818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45982.953302314818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45982.953302314818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45982.953302314818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45982.953302314818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45982.953302314818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45982.953302314818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45982.953302314818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45982.953302314818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45982.953302314818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45982.953302314818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45982.953302314818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45982.953302314818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45982.953302314818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45982.953302314818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45982.953302314818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45982.953302314818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45982.953302314818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45982.953302314818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45982.953302314818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45982.953302314818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45982.953302314818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45982.953302314818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45982.953302314818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45982.953302314818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45982.953302314818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45982.953302314818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45982.953302314818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45982.953302314818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45982.953302314818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45982.953302314818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45982.953302314818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45982.953302314818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45982.953302314818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45982.953302314818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45982.953302314818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45982.953302314818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45982.953302314818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45982.953302314818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45982.953302314818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45982.953302314818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45982.953302314818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45982.953302314818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45982.953302314818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45982.953302314818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45982.953302314818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45982.953302314818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45982.953302314818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45982.953302314818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45982.953302314818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45982.953302314818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45982.953302314818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45982.953302314818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45982.953302314818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45982.953302314818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45982.953302314818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45982.953302314818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45982.953302314818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45982.953302314818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45982.953302314818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45982.953302314818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45982.953302314818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45982.953302314818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45982.953302314818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45982.953302314818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45982.953302314818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45982.953302314818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45982.953302314818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45982.953302314818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45982.953302314818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45982.953302314818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45982.953302314818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45982.953302314818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45982.953302314818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45982.953302314818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45982.953302314818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45982.953302314818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45982.953302314818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45982.953302314818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45982.953302314818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45982.953302314818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45982.953302314818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45982.953302314818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45982.953302314818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45982.953302314818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45982.953302314818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45982.953302314818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45982.953302314818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45982.953302314818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45982.953302314818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45982.953302314818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45982.953302314818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45982.953302314818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45982.953302314818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45982.953302314818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45982.953302314818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45982.953302314818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45982.953302314818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45982.953302314818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45982.953302314818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45982.953302314818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45982.953302314818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45982.953302314818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45982.953302314818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45982.953302314818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45982.953302314818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45982.953302314818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45982.953302314818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45982.953302314818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45982.953302314818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45982.953302314818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45982.953302314818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45982.953302314818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45982.953302314818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45982.953302314818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45982.953302314818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45982.953302314818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45982.953302314818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45982.953302314818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45982.953302314818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45982.953302314818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45982.953302314818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45982.953302314818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45982.953302314818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45982.953302314818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45982.953302314818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45982.953302314818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45982.953302314818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45982.953302314818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45982.953302314818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45982.953302314818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45982.953302314818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45982.953302314818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45982.953302314818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45982.953302314818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45982.953302314818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45982.953302314818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45982.953302314818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45982.953302314818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45982.953302314818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45982.953302314818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45982.953302314818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45982.953302314818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45982.953302314818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45982.953302314818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45982.953302314818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45982.953302314818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45982.953302314818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45982.953302314818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45982.953302314818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45982.953302314818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45982.953302314818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45982.953302314818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45982.953302314818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45982.953302314818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45982.953302314818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45982.953302314818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45982.953302314818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45982.953302314818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45982.953302314818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45982.953302314818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45982.953302314818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45982.953302314818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45982.953302314818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45982.953302314818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45982.953302314818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45982.953302314818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45982.953302314818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45982.953302314818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45982.953302314818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45982.953302314818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45982.953302314818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45982.953302314818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45982.953302314818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45982.953302314818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45982.953302314818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45982.953302314818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45982.953302314818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45982.953302314818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45982.953302314818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45982.953302314818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45982.953302314818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45982.953302314818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45982.953302314818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45982.953302314818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45982.953302314818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45982.953302314818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45982.953302314818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45982.953302314818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45982.953302314818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45982.953302314818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45982.953302314818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45982.953302314818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45982.953302314818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45982.953302314818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45982.953302314818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45982.953302314818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45982.953302314818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45982.953302314818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45982.953302314818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45982.953302314818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45982.953302314818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45982.953302314818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45982.953302314818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45982.953302314818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45982.953302314818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45982.953302314818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45982.953302314818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45982.953302314818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45982.953302314818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45982.953302314818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45982.953302314818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45982.953302314818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45982.953302314818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45982.953302314818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45982.953302314818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45982.953302314818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45982.953302314818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45982.953302314818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45982.953302314818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45982.953302314818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45982.953302314818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45982.953302314818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45982.953302314818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45982.953302314818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45982.953302314818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45982.953302314818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45982.953302314818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45982.953302314818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45982.953302314818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45982.953302314818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45982.953302314818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45982.953302314818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45982.953302314818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45982.953302314818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45982.953302314818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45982.953302314818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45982.953302314818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45982.953302314818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45982.953302314818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45982.953302314818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45982.953302314818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45982.953302314818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45982.953302314818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45982.953302314818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45982.953302314818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45982.953302314818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45982.953302314818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45982.953302314818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45982.953302314818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45982.953302314818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45982.953302314818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45982.953302314818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45982.953302314818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45982.953302314818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45982.953302314818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45982.953302314818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45982.953302314818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45982.953302314818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45982.953302314818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45982.953302314818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45982.953302314818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45982.953302314818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45982.953302314818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45982.953302314818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45982.953302314818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45982.953302314818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45982.953302314818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45982.953302314818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45982.953302314818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45982.953302314818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45982.953302314818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45982.953302314818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45982.953302314818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45982.953302314818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45982.953302314818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45982.953302314818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45982.953302314818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6">IFERROR(NOW()-F343,"")</f>
        <v>45982.953302314818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45982.953302314818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45982.953302314818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45982.953302314818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45982.953302314818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45982.953302314818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45982.953302314818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45982.953302314818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45982.953302314818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45982.953302314818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45982.953302314818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45982.953302314818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45982.953302314818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45982.953302314818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45982.953302314818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45982.953302314818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45982.953302314818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45982.953302314818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45982.953302314818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45982.953302314818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45982.953302314818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45982.953302314818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45982.953302314818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45982.953302314818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45982.953302314818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45982.953302314818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45982.953302314818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45982.953302314818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45982.953302314818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45982.953302314818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45982.953302314818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45982.953302314818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45982.953302314818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45982.953302314818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45982.953302314818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45982.953302314818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45982.953302314818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45982.953302314818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45982.953302314818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45982.953302314818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45982.953302314818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45982.953302314818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45982.953302314818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45982.953302314818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45982.953302314818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45982.953302314818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45982.953302314818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45982.953302314818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45982.953302314818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45982.953302314818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45982.953302314818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45982.953302314818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45982.953302314818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45982.953302314818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45982.953302314818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45982.953302314818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45982.953302314818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45982.953302314818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45982.953302314818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45982.953302314818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45982.953302314818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45982.953302314818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45982.953302314818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45982.953302314818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52" ca="1" si="7">IFERROR(NOW()-F407,"")</f>
        <v>45982.953302314818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45982.953302314818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45982.953302314818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45982.953302314818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45982.953302314818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45982.953302314818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45982.953302314818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45982.953302314818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45982.953302314818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45982.953302314818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45982.953302314818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45982.953302314818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45982.953302314818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45982.953302314818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45982.953302314818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45982.953302314818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45982.953302314818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45982.953302314818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45982.953302314818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45982.953302314818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45982.953302314818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45982.953302314818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45982.953302314818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45982.953302314818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45982.953302314818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45982.953302314818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45982.953302314818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45982.953302314818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45982.953302314818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45982.953302314818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45982.953302314818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45982.953302314818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45982.953302314818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45982.953302314818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45982.953302314818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45982.953302314818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45982.953302314818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45982.953302314818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45982.953302314818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45982.953302314818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45982.953302314818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45982.953302314818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45982.953302314818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45982.953302314818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45982.953302314818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45982.953302314818</v>
      </c>
      <c r="H452" s="95"/>
      <c r="I452" s="113" t="str">
        <f>IFERROR(VLOOKUP(D452,DB!A:F,6,0),"")</f>
        <v/>
      </c>
      <c r="J452" s="113" t="str">
        <f>IFERROR(VLOOKUP(D452,DB!A:G,7,0),"")</f>
        <v/>
      </c>
      <c r="K452" s="97"/>
      <c r="L452" s="91" t="str">
        <f>IFERROR(VLOOKUP(D452,DB!A:I,9,0),"")</f>
        <v/>
      </c>
    </row>
  </sheetData>
  <dataValidations count="2">
    <dataValidation allowBlank="1" showInputMessage="1" showErrorMessage="1" sqref="E1" xr:uid="{A4F81451-56CC-4543-9497-104C4E44EE4B}"/>
    <dataValidation type="list" allowBlank="1" showInputMessage="1" showErrorMessage="1" sqref="E2:E4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91.121242129629536</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56.764425000001211</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34.292191203705443</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5.4384990740800276</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1.5800037037042785</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0.18474907407653518</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8.9286111113324296E-2</v>
      </c>
      <c r="H8" s="128">
        <v>45982.843182870369</v>
      </c>
      <c r="I8" s="109" t="str">
        <f>IFERROR(VLOOKUP(D8,DB!A:F,6,0),"")</f>
        <v>SCECO</v>
      </c>
      <c r="J8" s="109" t="str">
        <f>IFERROR(VLOOKUP(D8,DB!A:G,7,0),"")</f>
        <v>Dead</v>
      </c>
      <c r="K8" s="109" t="s">
        <v>39125</v>
      </c>
      <c r="L8" s="109" t="str">
        <f>IFERROR(VLOOKUP(D8,DB!A:I,9,0),"")</f>
        <v>Latis</v>
      </c>
    </row>
    <row r="9" spans="1:13">
      <c r="A9" s="109"/>
      <c r="B9" s="109" t="str">
        <f>IFERROR(VLOOKUP(D9,DB!A:K,11,0),"")</f>
        <v/>
      </c>
      <c r="C9" s="109"/>
      <c r="D9" s="109"/>
      <c r="E9" s="109"/>
      <c r="F9" s="109"/>
      <c r="G9" s="111">
        <f ca="1">IFERROR(NOW()-F9,"")</f>
        <v>45982.953302314818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45982.953302314818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45982.953302314818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45982.953302314818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45982.953302314818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45982.953302314818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45982.953302314818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45982.953302314818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45982.953302314818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45982.953302314818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45982.953302314818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45982.953302314818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45982.953302314818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45982.953302314818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45982.953302314818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45982.953302314818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45982.953302314818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45982.953302314818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45982.953302314818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45982.953302314818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45982.953302314818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45982.953302314818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45982.953302314818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45982.953302314818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45982.953302314818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45982.953302314818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45982.953302314818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45982.953302314818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45982.953302314818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45982.953302314818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45982.953302314818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45982.953302314818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45982.953302314818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45982.953302314818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45982.953302314818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45982.953302314818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45982.953302314818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45982.953302314818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45982.953302314818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45982.953302314818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45982.953302314818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45982.953302314818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45982.953302314818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45982.953302314818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45982.953302314818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45982.953302314818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45982.953302314818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45982.953302314818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45982.953302314818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45982.953302314818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45982.953302314818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45982.953302314818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45982.953302314818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45982.953302314818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45982.953302314818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45982.953302314818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45982.953302314818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45982.953302314818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45982.953302314818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45982.953302314818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45982.953302314818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45982.953302314818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45982.953302314818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45982.953302314818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45982.953302314818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45982.953302314818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45982.953302314818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45982.953302314818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45982.953302314818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45982.953302314818</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45982.953302314818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45982.953302314818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45982.953302314818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45982.953302314818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45982.953302314818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45982.953302314818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45982.953302314818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45982.953302314818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45982.953302314818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45982.953302314818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45982.953302314818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45982.953302314818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45982.953302314818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45982.953302314818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45982.953302314818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45982.953302314818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45982.953302314818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45982.953302314818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45982.953302314818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45982.953302314818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45982.953302314818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45982.953302314818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45982.953302314818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45982.953302314818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45982.953302314818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45982.953302314818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45982.953302314818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45982.953302314818</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35412</v>
      </c>
      <c r="E2" s="109" t="s">
        <v>39021</v>
      </c>
      <c r="F2" s="121">
        <v>45982.766782407409</v>
      </c>
      <c r="G2" s="104">
        <f t="shared" ref="G2:G29" ca="1" si="0">IFERROR(NOW()-F2,"-")</f>
        <v>0.18651990740909241</v>
      </c>
      <c r="H2" s="121">
        <v>45982.77244212963</v>
      </c>
      <c r="I2" s="119" t="str">
        <f>IFERROR(VLOOKUP(D2,DB!A:F,6,0),"")</f>
        <v>Generator-SG</v>
      </c>
      <c r="J2" s="119" t="str">
        <f>IFERROR(VLOOKUP(D2,DB!A:G,7,0),"")</f>
        <v>Dead</v>
      </c>
      <c r="K2" s="122" t="s">
        <v>39127</v>
      </c>
      <c r="L2" s="123" t="str">
        <f>IFERROR(VLOOKUP(D2,DB!A:I,9,0),"")</f>
        <v>Latis</v>
      </c>
    </row>
    <row r="3" spans="1:16382" ht="31.5" customHeight="1">
      <c r="A3" s="118"/>
      <c r="B3" s="119" t="str">
        <f>IFERROR(VLOOKUP(D3,DB!A:K,11,0),"")</f>
        <v/>
      </c>
      <c r="C3" s="120"/>
      <c r="D3" s="119"/>
      <c r="E3" s="109"/>
      <c r="F3" s="121"/>
      <c r="G3" s="104">
        <f t="shared" ca="1" si="0"/>
        <v>45982.953302314818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45982.953302314818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49"/>
      <c r="E5" s="109"/>
      <c r="F5" s="121"/>
      <c r="G5" s="104">
        <f t="shared" ca="1" si="0"/>
        <v>45982.953302314818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45982.953302314818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45982.953302314818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45982.953302314818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45982.953302314818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45982.953302314818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45982.953302314818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45982.953302314818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45982.953302314818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45982.953302314818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45982.953302314818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45982.953302314818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45982.953302314818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45982.953302314818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45982.953302314818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45982.953302314818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45982.953302314818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45982.953302314818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45982.953302314818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45982.953302314818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45982.953302314818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45982.953302314818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45982.953302314818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45982.953302314818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45982.953302314818</v>
      </c>
      <c r="H29" s="121"/>
      <c r="I29" s="119" t="str">
        <f>IFERROR(VLOOKUP(D29,DB!A:F,6,0),"")</f>
        <v/>
      </c>
      <c r="J29" s="119" t="str">
        <f>IFERROR(VLOOKUP(D29,DB!A:G,7,0),"")</f>
        <v/>
      </c>
      <c r="K29" s="122"/>
      <c r="L29" s="123" t="str">
        <f>IFERROR(VLOOKUP(D29,DB!A:I,9,0),"")</f>
        <v/>
      </c>
    </row>
  </sheetData>
  <dataValidations count="2">
    <dataValidation allowBlank="1" showInputMessage="1" showErrorMessage="1" sqref="E1" xr:uid="{9E1BC488-8814-4F8A-8DBE-742B3278AB71}"/>
    <dataValidation type="list" allowBlank="1" showInputMessage="1" showErrorMessage="1" sqref="E2:E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2025-11-21T19:54:14Z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